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 tabRatio="800"/>
  </bookViews>
  <sheets>
    <sheet name="Obsah" sheetId="1" r:id="rId1"/>
    <sheet name="I_T 1.1" sheetId="71" r:id="rId2"/>
    <sheet name="I_T 1.3" sheetId="72" r:id="rId3"/>
    <sheet name="I_T 1.5" sheetId="73" r:id="rId4"/>
    <sheet name="I_T 1.6" sheetId="74" r:id="rId5"/>
    <sheet name="I_T 1.7" sheetId="75" r:id="rId6"/>
    <sheet name="I_T 1.8" sheetId="76" r:id="rId7"/>
    <sheet name="II_T 2.1" sheetId="77" r:id="rId8"/>
    <sheet name="II_T 2.2" sheetId="78" r:id="rId9"/>
    <sheet name="II_T 2.3" sheetId="79" r:id="rId10"/>
    <sheet name="II_T 2.4" sheetId="80" r:id="rId11"/>
    <sheet name="III_T_3A" sheetId="2" r:id="rId12"/>
    <sheet name="III_T_3B" sheetId="3" r:id="rId13"/>
    <sheet name="III_T_3C_souhrn" sheetId="4" r:id="rId14"/>
    <sheet name="III_T_3C1" sheetId="5" r:id="rId15"/>
    <sheet name="III_T_3C2" sheetId="6" r:id="rId16"/>
    <sheet name="III_T_3C3" sheetId="7" r:id="rId17"/>
    <sheet name="III_T_3D_souhrn" sheetId="8" r:id="rId18"/>
    <sheet name="III_T_3D1" sheetId="9" r:id="rId19"/>
    <sheet name="III_T_3D2" sheetId="10" r:id="rId20"/>
    <sheet name="III_T_3D3" sheetId="11" r:id="rId21"/>
    <sheet name="III_T_3E" sheetId="12" r:id="rId22"/>
    <sheet name="III_T_3F" sheetId="13" r:id="rId23"/>
    <sheet name="III_T_3G" sheetId="14" r:id="rId24"/>
    <sheet name="III_T_3H" sheetId="15" r:id="rId25"/>
    <sheet name="IV_T 4.1" sheetId="81" r:id="rId26"/>
    <sheet name="IV_T 4.2" sheetId="22" r:id="rId27"/>
    <sheet name="IV_T 4.3" sheetId="23" r:id="rId28"/>
    <sheet name="IV_T 4.4" sheetId="24" r:id="rId29"/>
    <sheet name="IV_T 4.5" sheetId="25" r:id="rId30"/>
    <sheet name="V_T 5.2" sheetId="82" r:id="rId31"/>
    <sheet name="V_T 5.3 " sheetId="38" r:id="rId32"/>
    <sheet name="V_T 5.4" sheetId="39" r:id="rId33"/>
    <sheet name="V_T 5.5c" sheetId="40" r:id="rId34"/>
    <sheet name="V_T 5.5b" sheetId="41" r:id="rId35"/>
    <sheet name="V_T 5.6" sheetId="42" r:id="rId36"/>
    <sheet name="V_T 5.6a" sheetId="43" r:id="rId37"/>
    <sheet name="V_T 5.7b" sheetId="44" r:id="rId38"/>
    <sheet name="V_T 5.8" sheetId="45" r:id="rId39"/>
    <sheet name="V_T 5.8b" sheetId="46" r:id="rId40"/>
    <sheet name="V_T 5.9" sheetId="48" r:id="rId41"/>
    <sheet name="V_T 5.10" sheetId="49" r:id="rId42"/>
    <sheet name="V_T 5.11" sheetId="83" r:id="rId43"/>
    <sheet name="V_T 5.11b" sheetId="84" r:id="rId44"/>
    <sheet name="V_T 5.13" sheetId="47" r:id="rId45"/>
    <sheet name="V_T 5.14a AZZ" sheetId="55" r:id="rId46"/>
    <sheet name="V_T 5.14a LZZ" sheetId="56" r:id="rId47"/>
    <sheet name="V_T 5.14b AZZ" sheetId="57" r:id="rId48"/>
    <sheet name="V_T 5.14b LZZ" sheetId="58" r:id="rId49"/>
    <sheet name="V_T 5.24b_AZZ" sheetId="59" r:id="rId50"/>
    <sheet name="V_T 5.15" sheetId="61" r:id="rId51"/>
    <sheet name="V_T 5.16" sheetId="62" r:id="rId52"/>
    <sheet name="V_T 5.22" sheetId="63" r:id="rId53"/>
    <sheet name="V_T 5.23" sheetId="64" r:id="rId54"/>
    <sheet name="V_T 5.24a_LZZ" sheetId="60" r:id="rId55"/>
    <sheet name="V_T 5.25ab" sheetId="26" r:id="rId56"/>
    <sheet name="V_T 5.17" sheetId="50" r:id="rId57"/>
    <sheet name="V_T 5.18" sheetId="51" r:id="rId58"/>
    <sheet name="V_T 5.19" sheetId="52" r:id="rId59"/>
    <sheet name="V_T 5.20" sheetId="53" r:id="rId60"/>
    <sheet name="V_T 5.25cd" sheetId="27" r:id="rId61"/>
    <sheet name="V_T 5.21" sheetId="54" r:id="rId62"/>
    <sheet name="V_T 5.26" sheetId="85" r:id="rId63"/>
    <sheet name="VI_T 6.1" sheetId="65" r:id="rId64"/>
    <sheet name="VI_T 6.2" sheetId="66" r:id="rId65"/>
    <sheet name="VI_T 6.3" sheetId="67" r:id="rId66"/>
    <sheet name="VI_T 6.4" sheetId="68" r:id="rId67"/>
    <sheet name="VI_T 6.5" sheetId="69" r:id="rId68"/>
    <sheet name="VI_T 6.6" sheetId="70" r:id="rId69"/>
  </sheets>
  <externalReferences>
    <externalReference r:id="rId70"/>
  </externalReferences>
  <definedNames>
    <definedName name="_xlnm._FilterDatabase" localSheetId="46" hidden="1">'V_T 5.14a LZZ'!#REF!</definedName>
    <definedName name="_xlnm._FilterDatabase" localSheetId="33" hidden="1">'V_T 5.5c'!#REF!</definedName>
    <definedName name="a" localSheetId="25">#REF!</definedName>
    <definedName name="a" localSheetId="29">#REF!</definedName>
    <definedName name="a" localSheetId="45">#REF!</definedName>
    <definedName name="a" localSheetId="46">#REF!</definedName>
    <definedName name="a" localSheetId="48">#REF!</definedName>
    <definedName name="a" localSheetId="30">#REF!</definedName>
    <definedName name="a" localSheetId="62">#REF!</definedName>
    <definedName name="a">#REF!</definedName>
    <definedName name="aaa" localSheetId="25">#REF!</definedName>
    <definedName name="aaa" localSheetId="29">#REF!</definedName>
    <definedName name="aaa" localSheetId="45">#REF!</definedName>
    <definedName name="aaa" localSheetId="46">#REF!</definedName>
    <definedName name="aaa" localSheetId="48">#REF!</definedName>
    <definedName name="aaa" localSheetId="30">#REF!</definedName>
    <definedName name="aaa" localSheetId="62">#REF!</definedName>
    <definedName name="aaa">#REF!</definedName>
    <definedName name="as" localSheetId="25">#REF!</definedName>
    <definedName name="as" localSheetId="29">#REF!</definedName>
    <definedName name="as" localSheetId="45">#REF!</definedName>
    <definedName name="as" localSheetId="46">#REF!</definedName>
    <definedName name="as" localSheetId="48">#REF!</definedName>
    <definedName name="as" localSheetId="30">#REF!</definedName>
    <definedName name="as" localSheetId="62">#REF!</definedName>
    <definedName name="as">#REF!</definedName>
    <definedName name="ccc" localSheetId="25">#REF!</definedName>
    <definedName name="ccc" localSheetId="29">#REF!</definedName>
    <definedName name="ccc" localSheetId="45">#REF!</definedName>
    <definedName name="ccc" localSheetId="46">#REF!</definedName>
    <definedName name="ccc" localSheetId="48">#REF!</definedName>
    <definedName name="ccc" localSheetId="30">#REF!</definedName>
    <definedName name="ccc" localSheetId="62">#REF!</definedName>
    <definedName name="ccc">#REF!</definedName>
    <definedName name="D06_Tabulka_5_6" localSheetId="2">#REF!</definedName>
    <definedName name="D06_Tabulka_5_6" localSheetId="3">#REF!</definedName>
    <definedName name="D06_Tabulka_5_6" localSheetId="4">#REF!</definedName>
    <definedName name="D06_Tabulka_5_6" localSheetId="5">#REF!</definedName>
    <definedName name="D06_Tabulka_5_6" localSheetId="6">#REF!</definedName>
    <definedName name="D06_Tabulka_5_6" localSheetId="8">#REF!</definedName>
    <definedName name="D06_Tabulka_5_6" localSheetId="9">#REF!</definedName>
    <definedName name="D06_Tabulka_5_6" localSheetId="10">#REF!</definedName>
    <definedName name="D06_Tabulka_5_6" localSheetId="12">#REF!</definedName>
    <definedName name="D06_Tabulka_5_6" localSheetId="14">#REF!</definedName>
    <definedName name="D06_Tabulka_5_6" localSheetId="15">#REF!</definedName>
    <definedName name="D06_Tabulka_5_6" localSheetId="16">#REF!</definedName>
    <definedName name="D06_Tabulka_5_6" localSheetId="17">#REF!</definedName>
    <definedName name="D06_Tabulka_5_6" localSheetId="18">#REF!</definedName>
    <definedName name="D06_Tabulka_5_6" localSheetId="19">#REF!</definedName>
    <definedName name="D06_Tabulka_5_6" localSheetId="20">#REF!</definedName>
    <definedName name="D06_Tabulka_5_6" localSheetId="22">#REF!</definedName>
    <definedName name="D06_Tabulka_5_6" localSheetId="23">#REF!</definedName>
    <definedName name="D06_Tabulka_5_6" localSheetId="24">#REF!</definedName>
    <definedName name="D06_Tabulka_5_6" localSheetId="25">#REF!</definedName>
    <definedName name="D06_Tabulka_5_6" localSheetId="26">#REF!</definedName>
    <definedName name="D06_Tabulka_5_6" localSheetId="27">#REF!</definedName>
    <definedName name="D06_Tabulka_5_6" localSheetId="29">#REF!</definedName>
    <definedName name="D06_Tabulka_5_6" localSheetId="44">#REF!</definedName>
    <definedName name="D06_Tabulka_5_6" localSheetId="45">#REF!</definedName>
    <definedName name="D06_Tabulka_5_6" localSheetId="46">#REF!</definedName>
    <definedName name="D06_Tabulka_5_6" localSheetId="48">#REF!</definedName>
    <definedName name="D06_Tabulka_5_6" localSheetId="50">#REF!</definedName>
    <definedName name="D06_Tabulka_5_6" localSheetId="51">#REF!</definedName>
    <definedName name="D06_Tabulka_5_6" localSheetId="56">#REF!</definedName>
    <definedName name="D06_Tabulka_5_6" localSheetId="57">#REF!</definedName>
    <definedName name="D06_Tabulka_5_6" localSheetId="58">#REF!</definedName>
    <definedName name="D06_Tabulka_5_6" localSheetId="30">#REF!</definedName>
    <definedName name="D06_Tabulka_5_6" localSheetId="59">#REF!</definedName>
    <definedName name="D06_Tabulka_5_6" localSheetId="52">#REF!</definedName>
    <definedName name="D06_Tabulka_5_6" localSheetId="53">#REF!</definedName>
    <definedName name="D06_Tabulka_5_6" localSheetId="55">#REF!</definedName>
    <definedName name="D06_Tabulka_5_6" localSheetId="60">#REF!</definedName>
    <definedName name="D06_Tabulka_5_6" localSheetId="62">#REF!</definedName>
    <definedName name="D06_Tabulka_5_6" localSheetId="31">#REF!</definedName>
    <definedName name="D06_Tabulka_5_6">#REF!</definedName>
    <definedName name="D06_Tabulka_5_61" localSheetId="45">#REF!</definedName>
    <definedName name="D06_Tabulka_5_61" localSheetId="46">#REF!</definedName>
    <definedName name="D06_Tabulka_5_61" localSheetId="48">#REF!</definedName>
    <definedName name="D06_Tabulka_5_61">#REF!</definedName>
    <definedName name="D13_vystup_dle_skupiny_dg" localSheetId="25">#REF!</definedName>
    <definedName name="D13_vystup_dle_skupiny_dg" localSheetId="29">#REF!</definedName>
    <definedName name="D13_vystup_dle_skupiny_dg" localSheetId="45">#REF!</definedName>
    <definedName name="D13_vystup_dle_skupiny_dg" localSheetId="46">#REF!</definedName>
    <definedName name="D13_vystup_dle_skupiny_dg" localSheetId="48">#REF!</definedName>
    <definedName name="D13_vystup_dle_skupiny_dg" localSheetId="30">#REF!</definedName>
    <definedName name="D13_vystup_dle_skupiny_dg" localSheetId="62">#REF!</definedName>
    <definedName name="D13_vystup_dle_skupiny_dg">#REF!</definedName>
    <definedName name="ddddd">#REF!</definedName>
    <definedName name="ee">#REF!</definedName>
    <definedName name="k" localSheetId="25">#REF!</definedName>
    <definedName name="k" localSheetId="29">#REF!</definedName>
    <definedName name="k" localSheetId="45">#REF!</definedName>
    <definedName name="k" localSheetId="46">#REF!</definedName>
    <definedName name="k" localSheetId="48">#REF!</definedName>
    <definedName name="k" localSheetId="30">#REF!</definedName>
    <definedName name="k" localSheetId="62">#REF!</definedName>
    <definedName name="k">#REF!</definedName>
    <definedName name="kk" localSheetId="45">#REF!</definedName>
    <definedName name="kk" localSheetId="46">#REF!</definedName>
    <definedName name="kk" localSheetId="48">#REF!</definedName>
    <definedName name="kk">#REF!</definedName>
    <definedName name="Kopie_D06_Tabulka_5_8" localSheetId="12">#REF!</definedName>
    <definedName name="Kopie_D06_Tabulka_5_8" localSheetId="14">#REF!</definedName>
    <definedName name="Kopie_D06_Tabulka_5_8" localSheetId="15">#REF!</definedName>
    <definedName name="Kopie_D06_Tabulka_5_8" localSheetId="16">#REF!</definedName>
    <definedName name="Kopie_D06_Tabulka_5_8" localSheetId="17">#REF!</definedName>
    <definedName name="Kopie_D06_Tabulka_5_8" localSheetId="18">#REF!</definedName>
    <definedName name="Kopie_D06_Tabulka_5_8" localSheetId="19">#REF!</definedName>
    <definedName name="Kopie_D06_Tabulka_5_8" localSheetId="20">#REF!</definedName>
    <definedName name="Kopie_D06_Tabulka_5_8" localSheetId="22">#REF!</definedName>
    <definedName name="Kopie_D06_Tabulka_5_8" localSheetId="23">#REF!</definedName>
    <definedName name="Kopie_D06_Tabulka_5_8" localSheetId="24">#REF!</definedName>
    <definedName name="Kopie_D06_Tabulka_5_8" localSheetId="45">#REF!</definedName>
    <definedName name="Kopie_D06_Tabulka_5_8" localSheetId="46">#REF!</definedName>
    <definedName name="Kopie_D06_Tabulka_5_8" localSheetId="48">#REF!</definedName>
    <definedName name="Kopie_D06_Tabulka_5_8">#REF!</definedName>
    <definedName name="l" localSheetId="25">#REF!</definedName>
    <definedName name="l" localSheetId="29">#REF!</definedName>
    <definedName name="l" localSheetId="45">#REF!</definedName>
    <definedName name="l" localSheetId="46">#REF!</definedName>
    <definedName name="l" localSheetId="48">#REF!</definedName>
    <definedName name="l" localSheetId="30">#REF!</definedName>
    <definedName name="l" localSheetId="62">#REF!</definedName>
    <definedName name="l">#REF!</definedName>
    <definedName name="_xlnm.Print_Titles" localSheetId="13">III_T_3C_souhrn!$1:$6</definedName>
    <definedName name="_xlnm.Print_Titles" localSheetId="14">III_T_3C1!$1:$9</definedName>
    <definedName name="_xlnm.Print_Titles" localSheetId="15">III_T_3C2!$1:$9</definedName>
    <definedName name="_xlnm.Print_Titles" localSheetId="16">III_T_3C3!$1:$9</definedName>
    <definedName name="_xlnm.Print_Titles" localSheetId="17">III_T_3D_souhrn!$1:$6</definedName>
    <definedName name="_xlnm.Print_Titles" localSheetId="18">III_T_3D1!$1:$9</definedName>
    <definedName name="_xlnm.Print_Titles" localSheetId="19">III_T_3D2!$1:$9</definedName>
    <definedName name="_xlnm.Print_Titles" localSheetId="26">'IV_T 4.2'!$1:$2</definedName>
    <definedName name="_xlnm.Print_Titles" localSheetId="29">'IV_T 4.5'!$1:$5</definedName>
    <definedName name="_xlnm.Print_Titles" localSheetId="30">'V_T 5.2'!$1:$3</definedName>
    <definedName name="_xlnm.Print_Titles" localSheetId="52">'V_T 5.22'!$1:$8</definedName>
    <definedName name="_xlnm.Print_Titles" localSheetId="39">'V_T 5.8b'!$1:$7</definedName>
    <definedName name="_xlnm.Print_Area" localSheetId="1">'I_T 1.1'!$A$1:$F$24</definedName>
    <definedName name="_xlnm.Print_Area" localSheetId="2">'I_T 1.3'!$A$1:$G$28</definedName>
    <definedName name="_xlnm.Print_Area" localSheetId="3">'I_T 1.5'!$A$1:$J$24</definedName>
    <definedName name="_xlnm.Print_Area" localSheetId="4">'I_T 1.6'!$A$1:$L$24</definedName>
    <definedName name="_xlnm.Print_Area" localSheetId="5">'I_T 1.7'!$A$1:$I$24</definedName>
    <definedName name="_xlnm.Print_Area" localSheetId="6">'I_T 1.8'!$A$1:$F$25</definedName>
    <definedName name="_xlnm.Print_Area" localSheetId="7">'II_T 2.1'!$A$1:$H$24</definedName>
    <definedName name="_xlnm.Print_Area" localSheetId="8">'II_T 2.2'!$A$1:$J$23</definedName>
    <definedName name="_xlnm.Print_Area" localSheetId="9">'II_T 2.3'!$A$1:$G$12</definedName>
    <definedName name="_xlnm.Print_Area" localSheetId="10">'II_T 2.4'!$A$1:$D$14</definedName>
    <definedName name="_xlnm.Print_Area" localSheetId="11">III_T_3A!$A$1:$G$63</definedName>
    <definedName name="_xlnm.Print_Area" localSheetId="12">III_T_3B!$A$1:$M$65</definedName>
    <definedName name="_xlnm.Print_Area" localSheetId="14">III_T_3C1!$A$1:$M$1148</definedName>
    <definedName name="_xlnm.Print_Area" localSheetId="15">III_T_3C2!$A$1:$M$350</definedName>
    <definedName name="_xlnm.Print_Area" localSheetId="16">III_T_3C3!$A$1:$M$255</definedName>
    <definedName name="_xlnm.Print_Area" localSheetId="17">III_T_3D_souhrn!$A$1:$N$61</definedName>
    <definedName name="_xlnm.Print_Area" localSheetId="18">III_T_3D1!$A$1:$N$659</definedName>
    <definedName name="_xlnm.Print_Area" localSheetId="19">III_T_3D2!$A$1:$K$168</definedName>
    <definedName name="_xlnm.Print_Area" localSheetId="20">III_T_3D3!$A$1:$K$68</definedName>
    <definedName name="_xlnm.Print_Area" localSheetId="21">III_T_3E!$A$1:$G$22</definedName>
    <definedName name="_xlnm.Print_Area" localSheetId="22">III_T_3F!$A$1:$J$64</definedName>
    <definedName name="_xlnm.Print_Area" localSheetId="23">III_T_3G!#REF!</definedName>
    <definedName name="_xlnm.Print_Area" localSheetId="24">III_T_3H!$A$1:$Q$61</definedName>
    <definedName name="_xlnm.Print_Area" localSheetId="25">'IV_T 4.1'!$A$1:$Q$36</definedName>
    <definedName name="_xlnm.Print_Area" localSheetId="26">'IV_T 4.2'!$A$1:$P$98</definedName>
    <definedName name="_xlnm.Print_Area" localSheetId="27">'IV_T 4.3'!$A$1:$P$98</definedName>
    <definedName name="_xlnm.Print_Area" localSheetId="28">'IV_T 4.4'!$A$1:$O$25</definedName>
    <definedName name="_xlnm.Print_Area" localSheetId="29">'IV_T 4.5'!$A$1:$F$255</definedName>
    <definedName name="_xlnm.Print_Area" localSheetId="0">Obsah!$A$1:$S$120</definedName>
    <definedName name="_xlnm.Print_Area" localSheetId="41">'V_T 5.10'!$A$1:$C$11</definedName>
    <definedName name="_xlnm.Print_Area" localSheetId="42">'V_T 5.11'!$A$1:$G$23</definedName>
    <definedName name="_xlnm.Print_Area" localSheetId="43">'V_T 5.11b'!$A$1:$G$25</definedName>
    <definedName name="_xlnm.Print_Area" localSheetId="44">'V_T 5.13'!$A$1:$E$25</definedName>
    <definedName name="_xlnm.Print_Area" localSheetId="45">'V_T 5.14a AZZ'!$A$1:$H$78</definedName>
    <definedName name="_xlnm.Print_Area" localSheetId="46">'V_T 5.14a LZZ'!$A$1:$H$78</definedName>
    <definedName name="_xlnm.Print_Area" localSheetId="47">'V_T 5.14b AZZ'!$A$1:$F$26</definedName>
    <definedName name="_xlnm.Print_Area" localSheetId="48">'V_T 5.14b LZZ'!$A$1:$F$29</definedName>
    <definedName name="_xlnm.Print_Area" localSheetId="50">'V_T 5.15'!$A$1:$K$25</definedName>
    <definedName name="_xlnm.Print_Area" localSheetId="51">'V_T 5.16'!$A$1:$K$80</definedName>
    <definedName name="_xlnm.Print_Area" localSheetId="56">'V_T 5.17'!$A$1:$L$25</definedName>
    <definedName name="_xlnm.Print_Area" localSheetId="57">'V_T 5.18'!$A$1:$K$25</definedName>
    <definedName name="_xlnm.Print_Area" localSheetId="58">'V_T 5.19'!$A$1:$L$29</definedName>
    <definedName name="_xlnm.Print_Area" localSheetId="30">'V_T 5.2'!$A$1:$E$104</definedName>
    <definedName name="_xlnm.Print_Area" localSheetId="59">'V_T 5.20'!$A$1:$K$29</definedName>
    <definedName name="_xlnm.Print_Area" localSheetId="61">'V_T 5.21'!$A$1:$I$66</definedName>
    <definedName name="_xlnm.Print_Area" localSheetId="52">'V_T 5.22'!$A$1:$L$381</definedName>
    <definedName name="_xlnm.Print_Area" localSheetId="53">'V_T 5.23'!$A$1:$Q$37</definedName>
    <definedName name="_xlnm.Print_Area" localSheetId="54">'V_T 5.24a_LZZ'!$A$1:$G$67</definedName>
    <definedName name="_xlnm.Print_Area" localSheetId="49">'V_T 5.24b_AZZ'!$A$1:$G$27</definedName>
    <definedName name="_xlnm.Print_Area" localSheetId="55">'V_T 5.25ab'!$A$1:$D$43</definedName>
    <definedName name="_xlnm.Print_Area" localSheetId="60">'V_T 5.25cd'!$A$1:$D$43</definedName>
    <definedName name="_xlnm.Print_Area" localSheetId="62">'V_T 5.26'!$A$1:$D$41</definedName>
    <definedName name="_xlnm.Print_Area" localSheetId="31">'V_T 5.3 '!$A$1:$G$57</definedName>
    <definedName name="_xlnm.Print_Area" localSheetId="32">'V_T 5.4'!$A$1:$G$57</definedName>
    <definedName name="_xlnm.Print_Area" localSheetId="33">'V_T 5.5c'!$A$1:$E$102</definedName>
    <definedName name="_xlnm.Print_Area" localSheetId="35">'V_T 5.6'!$A$1:$B$27</definedName>
    <definedName name="_xlnm.Print_Area" localSheetId="36">'V_T 5.6a'!$A$1:$B$104</definedName>
    <definedName name="_xlnm.Print_Area" localSheetId="38">'V_T 5.8'!$A$1:$B$45</definedName>
    <definedName name="_xlnm.Print_Area" localSheetId="39">'V_T 5.8b'!$A$1:$B$126</definedName>
    <definedName name="_xlnm.Print_Area" localSheetId="40">'V_T 5.9'!$A$1:$J$21</definedName>
    <definedName name="_xlnm.Print_Area" localSheetId="63">'VI_T 6.1'!$A$1:$B$53</definedName>
    <definedName name="_xlnm.Print_Area" localSheetId="64">'VI_T 6.2'!$A$1:$F$14</definedName>
    <definedName name="_xlnm.Print_Area" localSheetId="65">'VI_T 6.3'!$A$1:$J$16</definedName>
    <definedName name="_xlnm.Print_Area" localSheetId="66">'VI_T 6.4'!$A$1:$E$27</definedName>
    <definedName name="_xlnm.Print_Area" localSheetId="67">'VI_T 6.5'!$A$1:$E$14</definedName>
    <definedName name="_xlnm.Print_Area" localSheetId="68">'VI_T 6.6'!$A$1:$L$20</definedName>
    <definedName name="Recover">[1]Macro1!$A$60</definedName>
    <definedName name="s" localSheetId="25">#REF!</definedName>
    <definedName name="s" localSheetId="29">#REF!</definedName>
    <definedName name="s" localSheetId="45">#REF!</definedName>
    <definedName name="s" localSheetId="46">#REF!</definedName>
    <definedName name="s" localSheetId="48">#REF!</definedName>
    <definedName name="s" localSheetId="30">#REF!</definedName>
    <definedName name="s" localSheetId="62">#REF!</definedName>
    <definedName name="s">#REF!</definedName>
    <definedName name="ss">#REF!</definedName>
    <definedName name="T_5_2" localSheetId="45">#REF!</definedName>
    <definedName name="T_5_2" localSheetId="46">#REF!</definedName>
    <definedName name="T_5_2" localSheetId="48">#REF!</definedName>
    <definedName name="T_5_2">#REF!</definedName>
    <definedName name="TableName">"Dummy"</definedName>
    <definedName name="Z03_Tabulka_5_5_upravena" localSheetId="2">#REF!</definedName>
    <definedName name="Z03_Tabulka_5_5_upravena" localSheetId="3">#REF!</definedName>
    <definedName name="Z03_Tabulka_5_5_upravena" localSheetId="4">#REF!</definedName>
    <definedName name="Z03_Tabulka_5_5_upravena" localSheetId="5">#REF!</definedName>
    <definedName name="Z03_Tabulka_5_5_upravena" localSheetId="6">#REF!</definedName>
    <definedName name="Z03_Tabulka_5_5_upravena" localSheetId="8">#REF!</definedName>
    <definedName name="Z03_Tabulka_5_5_upravena" localSheetId="9">#REF!</definedName>
    <definedName name="Z03_Tabulka_5_5_upravena" localSheetId="10">#REF!</definedName>
    <definedName name="Z03_Tabulka_5_5_upravena" localSheetId="12">#REF!</definedName>
    <definedName name="Z03_Tabulka_5_5_upravena" localSheetId="14">#REF!</definedName>
    <definedName name="Z03_Tabulka_5_5_upravena" localSheetId="15">#REF!</definedName>
    <definedName name="Z03_Tabulka_5_5_upravena" localSheetId="16">#REF!</definedName>
    <definedName name="Z03_Tabulka_5_5_upravena" localSheetId="17">#REF!</definedName>
    <definedName name="Z03_Tabulka_5_5_upravena" localSheetId="18">#REF!</definedName>
    <definedName name="Z03_Tabulka_5_5_upravena" localSheetId="19">#REF!</definedName>
    <definedName name="Z03_Tabulka_5_5_upravena" localSheetId="20">#REF!</definedName>
    <definedName name="Z03_Tabulka_5_5_upravena" localSheetId="22">#REF!</definedName>
    <definedName name="Z03_Tabulka_5_5_upravena" localSheetId="23">#REF!</definedName>
    <definedName name="Z03_Tabulka_5_5_upravena" localSheetId="24">#REF!</definedName>
    <definedName name="Z03_Tabulka_5_5_upravena" localSheetId="25">#REF!</definedName>
    <definedName name="Z03_Tabulka_5_5_upravena" localSheetId="26">#REF!</definedName>
    <definedName name="Z03_Tabulka_5_5_upravena" localSheetId="27">#REF!</definedName>
    <definedName name="Z03_Tabulka_5_5_upravena" localSheetId="29">#REF!</definedName>
    <definedName name="Z03_Tabulka_5_5_upravena" localSheetId="44">#REF!</definedName>
    <definedName name="Z03_Tabulka_5_5_upravena" localSheetId="45">#REF!</definedName>
    <definedName name="Z03_Tabulka_5_5_upravena" localSheetId="46">#REF!</definedName>
    <definedName name="Z03_Tabulka_5_5_upravena" localSheetId="48">#REF!</definedName>
    <definedName name="Z03_Tabulka_5_5_upravena" localSheetId="50">#REF!</definedName>
    <definedName name="Z03_Tabulka_5_5_upravena" localSheetId="51">#REF!</definedName>
    <definedName name="Z03_Tabulka_5_5_upravena" localSheetId="56">#REF!</definedName>
    <definedName name="Z03_Tabulka_5_5_upravena" localSheetId="57">#REF!</definedName>
    <definedName name="Z03_Tabulka_5_5_upravena" localSheetId="58">#REF!</definedName>
    <definedName name="Z03_Tabulka_5_5_upravena" localSheetId="30">#REF!</definedName>
    <definedName name="Z03_Tabulka_5_5_upravena" localSheetId="59">#REF!</definedName>
    <definedName name="Z03_Tabulka_5_5_upravena" localSheetId="52">#REF!</definedName>
    <definedName name="Z03_Tabulka_5_5_upravena" localSheetId="53">#REF!</definedName>
    <definedName name="Z03_Tabulka_5_5_upravena" localSheetId="55">#REF!</definedName>
    <definedName name="Z03_Tabulka_5_5_upravena" localSheetId="60">#REF!</definedName>
    <definedName name="Z03_Tabulka_5_5_upravena" localSheetId="62">#REF!</definedName>
    <definedName name="Z03_Tabulka_5_5_upravena" localSheetId="33">'V_T 5.5c'!$A$8:$B$234</definedName>
    <definedName name="Z03_Tabulka_5_5_upravena">#REF!</definedName>
  </definedNames>
  <calcPr calcId="145621"/>
</workbook>
</file>

<file path=xl/calcChain.xml><?xml version="1.0" encoding="utf-8"?>
<calcChain xmlns="http://schemas.openxmlformats.org/spreadsheetml/2006/main">
  <c r="F24" i="84" l="1"/>
  <c r="E24" i="84"/>
  <c r="G24" i="84" s="1"/>
  <c r="C24" i="84"/>
  <c r="B24" i="84"/>
  <c r="G23" i="84"/>
  <c r="D23" i="84"/>
  <c r="G22" i="84"/>
  <c r="D22" i="84"/>
  <c r="G21" i="84"/>
  <c r="D21" i="84"/>
  <c r="G20" i="84"/>
  <c r="D20" i="84"/>
  <c r="G19" i="84"/>
  <c r="D19" i="84"/>
  <c r="G18" i="84"/>
  <c r="D18" i="84"/>
  <c r="G17" i="84"/>
  <c r="D17" i="84"/>
  <c r="G16" i="84"/>
  <c r="D16" i="84"/>
  <c r="G15" i="84"/>
  <c r="D15" i="84"/>
  <c r="G14" i="84"/>
  <c r="D14" i="84"/>
  <c r="G13" i="84"/>
  <c r="D13" i="84"/>
  <c r="G12" i="84"/>
  <c r="D12" i="84"/>
  <c r="G11" i="84"/>
  <c r="D11" i="84"/>
  <c r="G10" i="84"/>
  <c r="D10" i="84"/>
  <c r="D24" i="84" s="1"/>
  <c r="D23" i="83"/>
  <c r="C23" i="83"/>
  <c r="B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Q7" i="81"/>
  <c r="Q8" i="81"/>
  <c r="B9" i="81"/>
  <c r="C9" i="81"/>
  <c r="D9" i="81"/>
  <c r="D36" i="81" s="1"/>
  <c r="E9" i="81"/>
  <c r="F9" i="81"/>
  <c r="G9" i="81"/>
  <c r="H9" i="81"/>
  <c r="H36" i="81" s="1"/>
  <c r="I9" i="81"/>
  <c r="J9" i="81"/>
  <c r="K9" i="81"/>
  <c r="L9" i="81"/>
  <c r="L36" i="81" s="1"/>
  <c r="M9" i="81"/>
  <c r="N9" i="81"/>
  <c r="O9" i="81"/>
  <c r="P9" i="81"/>
  <c r="P36" i="81" s="1"/>
  <c r="Q9" i="81"/>
  <c r="Q11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36" i="81" s="1"/>
  <c r="Q29" i="81"/>
  <c r="Q30" i="81"/>
  <c r="Q31" i="81"/>
  <c r="Q33" i="81"/>
  <c r="Q34" i="81"/>
  <c r="Q35" i="81"/>
  <c r="B36" i="81"/>
  <c r="C36" i="81"/>
  <c r="E36" i="81"/>
  <c r="F36" i="81"/>
  <c r="G36" i="81"/>
  <c r="I36" i="81"/>
  <c r="J36" i="81"/>
  <c r="K36" i="81"/>
  <c r="M36" i="81"/>
  <c r="N36" i="81"/>
  <c r="O36" i="81"/>
  <c r="C10" i="80"/>
  <c r="B10" i="80"/>
  <c r="C9" i="80"/>
  <c r="B9" i="80"/>
  <c r="D8" i="80"/>
  <c r="D10" i="80" s="1"/>
  <c r="D7" i="80"/>
  <c r="D9" i="80" s="1"/>
  <c r="C10" i="79"/>
  <c r="B10" i="79"/>
  <c r="C9" i="79"/>
  <c r="B9" i="79"/>
  <c r="D8" i="79"/>
  <c r="D10" i="79" s="1"/>
  <c r="D7" i="79"/>
  <c r="D9" i="79" s="1"/>
  <c r="E18" i="78"/>
  <c r="D18" i="78"/>
  <c r="C18" i="78"/>
  <c r="B18" i="78"/>
  <c r="F17" i="78"/>
  <c r="F16" i="78"/>
  <c r="F15" i="78"/>
  <c r="F14" i="78"/>
  <c r="F13" i="78"/>
  <c r="F12" i="78"/>
  <c r="F11" i="78"/>
  <c r="F10" i="78"/>
  <c r="F9" i="78"/>
  <c r="F8" i="78"/>
  <c r="F7" i="78"/>
  <c r="F6" i="78"/>
  <c r="F18" i="78" s="1"/>
  <c r="D21" i="77"/>
  <c r="C21" i="77"/>
  <c r="B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21" i="77" s="1"/>
  <c r="B25" i="76"/>
  <c r="E22" i="75"/>
  <c r="C22" i="75"/>
  <c r="B22" i="75"/>
  <c r="G21" i="75"/>
  <c r="G22" i="75" s="1"/>
  <c r="G20" i="75"/>
  <c r="G19" i="75"/>
  <c r="G18" i="75"/>
  <c r="G17" i="75"/>
  <c r="G16" i="75"/>
  <c r="G15" i="75"/>
  <c r="G14" i="75"/>
  <c r="G13" i="75"/>
  <c r="G12" i="75"/>
  <c r="G11" i="75"/>
  <c r="G10" i="75"/>
  <c r="D22" i="74"/>
  <c r="B22" i="74"/>
  <c r="F22" i="74" s="1"/>
  <c r="J24" i="73"/>
  <c r="I24" i="73"/>
  <c r="H24" i="73"/>
  <c r="G24" i="73"/>
  <c r="F24" i="73"/>
  <c r="E24" i="73"/>
  <c r="D24" i="73"/>
  <c r="C24" i="73"/>
  <c r="B24" i="73"/>
  <c r="C27" i="72"/>
  <c r="B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27" i="72" s="1"/>
  <c r="C23" i="71"/>
  <c r="B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23" i="71" s="1"/>
  <c r="G76" i="62" l="1"/>
  <c r="K76" i="62" s="1"/>
  <c r="F76" i="62"/>
  <c r="J76" i="62" s="1"/>
  <c r="E76" i="62"/>
  <c r="I76" i="62" s="1"/>
  <c r="D76" i="62"/>
  <c r="H76" i="62" s="1"/>
  <c r="B76" i="62"/>
  <c r="G52" i="62"/>
  <c r="K52" i="62" s="1"/>
  <c r="F52" i="62"/>
  <c r="J52" i="62" s="1"/>
  <c r="E52" i="62"/>
  <c r="I52" i="62" s="1"/>
  <c r="D52" i="62"/>
  <c r="H52" i="62" s="1"/>
  <c r="B52" i="62"/>
  <c r="G28" i="62"/>
  <c r="K28" i="62" s="1"/>
  <c r="F28" i="62"/>
  <c r="J28" i="62" s="1"/>
  <c r="E28" i="62"/>
  <c r="I28" i="62" s="1"/>
  <c r="D28" i="62"/>
  <c r="B28" i="62"/>
  <c r="H28" i="62" s="1"/>
  <c r="B25" i="42" l="1"/>
  <c r="C42" i="27" l="1"/>
  <c r="D42" i="27" s="1"/>
  <c r="B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2" i="27"/>
  <c r="C22" i="27"/>
  <c r="B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C42" i="26"/>
  <c r="D42" i="26" s="1"/>
  <c r="B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C22" i="26"/>
  <c r="D22" i="26" s="1"/>
  <c r="B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O98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C24" i="22"/>
  <c r="B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P74" i="22" l="1"/>
  <c r="P98" i="22"/>
  <c r="D24" i="22"/>
  <c r="P50" i="22"/>
  <c r="H44" i="13" l="1"/>
  <c r="E44" i="13"/>
  <c r="B44" i="13"/>
  <c r="H43" i="13"/>
  <c r="E43" i="13"/>
  <c r="B43" i="13"/>
  <c r="H42" i="13"/>
  <c r="E42" i="13"/>
  <c r="B42" i="13"/>
  <c r="H41" i="13"/>
  <c r="E41" i="13"/>
  <c r="B41" i="13"/>
  <c r="H40" i="13"/>
  <c r="E40" i="13"/>
  <c r="B40" i="13"/>
  <c r="H39" i="13"/>
  <c r="E39" i="13"/>
  <c r="B39" i="13"/>
  <c r="H38" i="13"/>
  <c r="E38" i="13"/>
  <c r="B38" i="13"/>
  <c r="H37" i="13"/>
  <c r="E37" i="13"/>
  <c r="B37" i="13"/>
  <c r="H36" i="13"/>
  <c r="E36" i="13"/>
  <c r="B36" i="13"/>
  <c r="H35" i="13"/>
  <c r="E35" i="13"/>
  <c r="B35" i="13"/>
  <c r="H34" i="13"/>
  <c r="E34" i="13"/>
  <c r="B34" i="13"/>
  <c r="H33" i="13"/>
  <c r="E33" i="13"/>
  <c r="B33" i="13"/>
  <c r="H32" i="13"/>
  <c r="E32" i="13"/>
  <c r="B32" i="13"/>
  <c r="H31" i="13"/>
  <c r="E31" i="13"/>
  <c r="B31" i="13"/>
  <c r="H30" i="13"/>
  <c r="E30" i="13"/>
  <c r="B30" i="13"/>
  <c r="H25" i="13"/>
  <c r="E25" i="13"/>
  <c r="B25" i="13"/>
  <c r="H24" i="13"/>
  <c r="E24" i="13"/>
  <c r="B24" i="13"/>
  <c r="H23" i="13"/>
  <c r="E23" i="13"/>
  <c r="B23" i="13"/>
  <c r="H22" i="13"/>
  <c r="E22" i="13"/>
  <c r="B22" i="13"/>
  <c r="H21" i="13"/>
  <c r="E21" i="13"/>
  <c r="B21" i="13"/>
  <c r="H20" i="13"/>
  <c r="E20" i="13"/>
  <c r="B20" i="13"/>
  <c r="H19" i="13"/>
  <c r="E19" i="13"/>
  <c r="B19" i="13"/>
  <c r="H18" i="13"/>
  <c r="E18" i="13"/>
  <c r="B18" i="13"/>
  <c r="H17" i="13"/>
  <c r="E17" i="13"/>
  <c r="B17" i="13"/>
  <c r="H16" i="13"/>
  <c r="E16" i="13"/>
  <c r="B16" i="13"/>
  <c r="H15" i="13"/>
  <c r="E15" i="13"/>
  <c r="B15" i="13"/>
  <c r="H14" i="13"/>
  <c r="E14" i="13"/>
  <c r="B14" i="13"/>
  <c r="H13" i="13"/>
  <c r="E13" i="13"/>
  <c r="B13" i="13"/>
  <c r="H12" i="13"/>
  <c r="E12" i="13"/>
  <c r="B12" i="13"/>
  <c r="H11" i="13"/>
  <c r="E11" i="13"/>
  <c r="B11" i="13"/>
  <c r="L168" i="10"/>
  <c r="L167" i="10"/>
  <c r="E167" i="10"/>
  <c r="L166" i="10"/>
  <c r="E166" i="10"/>
  <c r="L165" i="10"/>
  <c r="E165" i="10"/>
  <c r="L164" i="10"/>
  <c r="E164" i="10"/>
  <c r="L163" i="10"/>
  <c r="E163" i="10"/>
  <c r="L162" i="10"/>
  <c r="E162" i="10"/>
  <c r="L161" i="10"/>
  <c r="E161" i="10"/>
  <c r="L160" i="10"/>
  <c r="E160" i="10"/>
  <c r="L159" i="10"/>
  <c r="E159" i="10"/>
  <c r="L158" i="10"/>
  <c r="E158" i="10"/>
  <c r="L157" i="10"/>
  <c r="E157" i="10"/>
  <c r="L156" i="10"/>
  <c r="E156" i="10"/>
  <c r="L155" i="10"/>
  <c r="E155" i="10"/>
  <c r="L154" i="10"/>
  <c r="E154" i="10"/>
  <c r="E168" i="10" s="1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G239" i="9"/>
  <c r="F239" i="9"/>
  <c r="D239" i="9"/>
  <c r="C239" i="9"/>
  <c r="B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39" i="9" s="1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G204" i="9"/>
  <c r="G218" i="9" s="1"/>
  <c r="F204" i="9"/>
  <c r="F218" i="9" s="1"/>
  <c r="E204" i="9"/>
  <c r="E218" i="9" s="1"/>
  <c r="J1129" i="5"/>
  <c r="I1129" i="5"/>
  <c r="H1129" i="5"/>
</calcChain>
</file>

<file path=xl/sharedStrings.xml><?xml version="1.0" encoding="utf-8"?>
<sst xmlns="http://schemas.openxmlformats.org/spreadsheetml/2006/main" count="9731" uniqueCount="3382">
  <si>
    <t>Název</t>
  </si>
  <si>
    <t>Výkony</t>
  </si>
  <si>
    <t>Praktičtí lékaři</t>
  </si>
  <si>
    <t>Druh zařízení</t>
  </si>
  <si>
    <t>Odbornost</t>
  </si>
  <si>
    <t>Počet subjektů (IČ)</t>
  </si>
  <si>
    <t>Počet ZZ (IČZ)</t>
  </si>
  <si>
    <t>Počet pracovišť (IČP)</t>
  </si>
  <si>
    <t>Počet lůžek</t>
  </si>
  <si>
    <t>Ambulance u PAS i PLS</t>
  </si>
  <si>
    <t>..</t>
  </si>
  <si>
    <t>Praktický lékař pro dospělé</t>
  </si>
  <si>
    <t>001</t>
  </si>
  <si>
    <t>Praktický lékař pro děti a dorost</t>
  </si>
  <si>
    <t>002</t>
  </si>
  <si>
    <t>Praktický zubní lékař</t>
  </si>
  <si>
    <t>014, 015</t>
  </si>
  <si>
    <t>Ambulantní gynekolog</t>
  </si>
  <si>
    <t>603, 604</t>
  </si>
  <si>
    <t>Ambulantní specialisté</t>
  </si>
  <si>
    <t>*)</t>
  </si>
  <si>
    <t>Psychiatrické sestry</t>
  </si>
  <si>
    <t>914</t>
  </si>
  <si>
    <t>Ergoterapeuti</t>
  </si>
  <si>
    <t>917</t>
  </si>
  <si>
    <t>Nutriční terapeuti</t>
  </si>
  <si>
    <t>916</t>
  </si>
  <si>
    <t>Porodní asistentky</t>
  </si>
  <si>
    <t>921</t>
  </si>
  <si>
    <t>Domácí péče</t>
  </si>
  <si>
    <t>Ortoptická péče</t>
  </si>
  <si>
    <t>927</t>
  </si>
  <si>
    <t xml:space="preserve">Fyzioterapie </t>
  </si>
  <si>
    <t>902</t>
  </si>
  <si>
    <t>Zdravotnická zařízení komplementu</t>
  </si>
  <si>
    <t>laboratoře</t>
  </si>
  <si>
    <t>222, 801–805, 813–818, 822</t>
  </si>
  <si>
    <t>radiologie a zobrazovací metody</t>
  </si>
  <si>
    <t>809</t>
  </si>
  <si>
    <t>mammografický screening</t>
  </si>
  <si>
    <t>806, 810</t>
  </si>
  <si>
    <t>screening karcinomu děložního hrdla</t>
  </si>
  <si>
    <t>820</t>
  </si>
  <si>
    <t>soudní lékařství</t>
  </si>
  <si>
    <t>808</t>
  </si>
  <si>
    <t>patologie a laboratoř patologie</t>
  </si>
  <si>
    <t>807</t>
  </si>
  <si>
    <t>ambulance klinické biochemie</t>
  </si>
  <si>
    <t>881</t>
  </si>
  <si>
    <t>Ostatní ambulantní péče</t>
  </si>
  <si>
    <t>lékařská služba první pomoci (LSPP)</t>
  </si>
  <si>
    <t>003</t>
  </si>
  <si>
    <t>stomatologická LSPP</t>
  </si>
  <si>
    <t>019</t>
  </si>
  <si>
    <t>zvláštní ambulantní péče v LZZ</t>
  </si>
  <si>
    <t>004</t>
  </si>
  <si>
    <t>hemodialýza</t>
  </si>
  <si>
    <t>128</t>
  </si>
  <si>
    <t>asistovaná reprodukce (IVF)</t>
  </si>
  <si>
    <t>613</t>
  </si>
  <si>
    <t>kliničtí psychologové</t>
  </si>
  <si>
    <t>901</t>
  </si>
  <si>
    <t>klliničtí logopedi</t>
  </si>
  <si>
    <t>903</t>
  </si>
  <si>
    <t>pracoviště jednodenní péče</t>
  </si>
  <si>
    <t>_J_</t>
  </si>
  <si>
    <t>zákrokové sálky</t>
  </si>
  <si>
    <t>_Z_</t>
  </si>
  <si>
    <t>ostatní, výše neuvedené</t>
  </si>
  <si>
    <t>091, 904, 905, 919, 926</t>
  </si>
  <si>
    <t>Lůžková zdravotnická zařízení</t>
  </si>
  <si>
    <t>Nemocnice (lůžka ZZ akutní péče)</t>
  </si>
  <si>
    <t>**)</t>
  </si>
  <si>
    <t>Odborné léčebné ústavy (OLÚ)</t>
  </si>
  <si>
    <t>OLÚ psychiatrické</t>
  </si>
  <si>
    <t>3U5, 3U6, 3U7, 3U8</t>
  </si>
  <si>
    <t>OLÚ rehabilitační</t>
  </si>
  <si>
    <t>2U1</t>
  </si>
  <si>
    <t>OLÚ pneumologie a ftizeologie (TRN)</t>
  </si>
  <si>
    <t>2U5</t>
  </si>
  <si>
    <t>OLÚ ostatní</t>
  </si>
  <si>
    <t>1U1, 2U9, 3U1</t>
  </si>
  <si>
    <t>Léčebny dlouhodobě nemocných (LDN)</t>
  </si>
  <si>
    <t>9U7</t>
  </si>
  <si>
    <t>Ošetřovatelská lůžka</t>
  </si>
  <si>
    <t>9F9, 9H9</t>
  </si>
  <si>
    <t>Hospice</t>
  </si>
  <si>
    <t>9U9</t>
  </si>
  <si>
    <t>Pracoviště NIP a DIOP</t>
  </si>
  <si>
    <t>Následná intenzivní péče (NIP)</t>
  </si>
  <si>
    <t>7D8</t>
  </si>
  <si>
    <t>Dlouhodobá intenzivní ošetřovatelská péče (DIOP)</t>
  </si>
  <si>
    <t>7U8</t>
  </si>
  <si>
    <t>Lázně</t>
  </si>
  <si>
    <t>Ozdravovny</t>
  </si>
  <si>
    <t>Dopravní zdravotní služba</t>
  </si>
  <si>
    <t>989</t>
  </si>
  <si>
    <t>Zdravotnická záchranná služba</t>
  </si>
  <si>
    <t>709</t>
  </si>
  <si>
    <t>Přeprava pracientů neodkladné péče (PPNP)</t>
  </si>
  <si>
    <t>Zvláštní ambulantní péče v PZSS</t>
  </si>
  <si>
    <t>913</t>
  </si>
  <si>
    <t>Lékárny, oční optiky, výrobci a výdejny zdr. prostředků</t>
  </si>
  <si>
    <t>Zdravotnická zařízení celkem</t>
  </si>
  <si>
    <t>Poznámka:</t>
  </si>
  <si>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007, 101–109, 201–209, 301–309, 401–409, 501–507, 601–602, 605–607, 701–708, 710, 720, 780</t>
    </r>
  </si>
  <si>
    <r>
      <rPr>
        <vertAlign val="superscript"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_F_ (kromě 9F9), _H_ (kromě 9H9), _I_, _T_, 6P3, 5S9</t>
    </r>
  </si>
  <si>
    <t>Kapitola III. – Síť zdravotnických zařízení</t>
  </si>
  <si>
    <t>PAS = segment ambulantní péče</t>
  </si>
  <si>
    <t>PLS = segment ústavní péče</t>
  </si>
  <si>
    <t>PPP = přepočtený počet pracovníků (dle úvazkové kapacity; úvazek lékaře je zastropen max. na 1,0 úvazku na jedno IČP, resp. IČZ i IČ)</t>
  </si>
  <si>
    <t>Průměrný věk je počítán na základě PPP.</t>
  </si>
  <si>
    <t>Odbornost 001 – Pracoviště praktického lékaře pro dospělé</t>
  </si>
  <si>
    <t>Kraj</t>
  </si>
  <si>
    <t>Lékaři</t>
  </si>
  <si>
    <t>Celkem</t>
  </si>
  <si>
    <t>PAS</t>
  </si>
  <si>
    <t>PLS</t>
  </si>
  <si>
    <t>Počet</t>
  </si>
  <si>
    <t>PPP</t>
  </si>
  <si>
    <t>Prům. věk</t>
  </si>
  <si>
    <t>Hlavní město Praha</t>
  </si>
  <si>
    <t/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</si>
  <si>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</si>
  <si>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</si>
  <si>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</si>
  <si>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</si>
  <si>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</si>
  <si>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</si>
  <si>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</si>
  <si>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</si>
  <si>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</si>
  <si>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</si>
  <si>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</si>
  <si>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</si>
  <si>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</si>
  <si>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Odbornost 002 – Pracoviště praktického lékaře pro děti a dorost</t>
  </si>
  <si>
    <t>Odbornost 014 – Pracoviště klinického stomatologa</t>
  </si>
  <si>
    <t>PPP = přepočtený počet pracovníků (dle úvazkové kapacity; úvazek pracovníka je zastropen max. na 1,0 úvazku na jedno IČP, resp. IČZ i IČ)</t>
  </si>
  <si>
    <t>Průměrný věk je vážen hodnotou PPP příslušného pracovníka na dané odbornosti.</t>
  </si>
  <si>
    <t>015 – Pracoviště čelistní ortopedie</t>
  </si>
  <si>
    <t>101 – Pracoviště interního lékařství</t>
  </si>
  <si>
    <t>102 – Pracoviště angiologie</t>
  </si>
  <si>
    <t>103 – Pracoviště diabetologie</t>
  </si>
  <si>
    <t>104 – Pracoviště endokrinologie (mimo laboratorní činnosti)</t>
  </si>
  <si>
    <t>105 – Pracoviště gastroenterologie a hepatologie</t>
  </si>
  <si>
    <t>106 – Pracoviště geriatrie</t>
  </si>
  <si>
    <t>107 – Pracoviště kardiologie</t>
  </si>
  <si>
    <t>108 – Pracoviště nefrologie</t>
  </si>
  <si>
    <t>109 – Pracoviště revmatologie</t>
  </si>
  <si>
    <t>128 – Pracoviště hemodialýzy</t>
  </si>
  <si>
    <t>201 – Pracoviště fyziatrie a rehabilitačního lékařství</t>
  </si>
  <si>
    <t>202 – Pracoviště klinické hematologie</t>
  </si>
  <si>
    <t>203 – Pracoviště přenosných nemocí</t>
  </si>
  <si>
    <t>204 – Pracoviště tělovýchovného lékařství</t>
  </si>
  <si>
    <t>205 – Pracoviště pneumologie a ftizeologie</t>
  </si>
  <si>
    <t>206 – Pracoviště klinické farmakologie (mimo laboratorní činnosti)</t>
  </si>
  <si>
    <t>207 – Pracoviště alergologie a klinické imunologie</t>
  </si>
  <si>
    <t>208 – Pracoviště lékařské genetiky</t>
  </si>
  <si>
    <t>209 – Pracoviště neurologie</t>
  </si>
  <si>
    <t>301 – Pracoviště pediatrie</t>
  </si>
  <si>
    <t>302 – Pracoviště dětské kardiologie</t>
  </si>
  <si>
    <t>304 – Pracoviště neonatologie</t>
  </si>
  <si>
    <t>305 – Pracoviště psychiatrie</t>
  </si>
  <si>
    <t>306 – Pracoviště dětské psychiatrie</t>
  </si>
  <si>
    <t>308 – Pracoviště léčby alkoholismu a jiných toxikomanií</t>
  </si>
  <si>
    <t>309 – Pracoviště sexuologie</t>
  </si>
  <si>
    <t>401 – Pracoviště pracovního lékařství</t>
  </si>
  <si>
    <t>402 – Pracoviště klinické onkologie (bez radiační onkologie)</t>
  </si>
  <si>
    <t>403 – Pracoviště radioterapie a radiační onkologie</t>
  </si>
  <si>
    <t>404 – Pracoviště dermatovenerologie</t>
  </si>
  <si>
    <t>405 – Pracoviště dětské dermatologie</t>
  </si>
  <si>
    <t>407 – Pracoviště nukleární medicíny</t>
  </si>
  <si>
    <t>409 – Pracoviště dětské neurologie</t>
  </si>
  <si>
    <t>501 – Pracoviště chirurgie</t>
  </si>
  <si>
    <t>502 – Pracoviště dětské chirurgie</t>
  </si>
  <si>
    <t>503 – Pracoviště úrazové chirurgie</t>
  </si>
  <si>
    <t>504 – Pracoviště cévní chirurgie</t>
  </si>
  <si>
    <t>505 – Pracoviště kardiochirurgie</t>
  </si>
  <si>
    <t>506 – Pracoviště neurochirurgie</t>
  </si>
  <si>
    <t>507 – Pracoviště hrudní chirurgie</t>
  </si>
  <si>
    <t>601 – Pracoviště plastické chirurgie</t>
  </si>
  <si>
    <t>602 – Pracoviště popáleninové medicíny</t>
  </si>
  <si>
    <t>603 – Pracoviště gynekologie a porodnictví</t>
  </si>
  <si>
    <t>604 – Pracoviště dětské gynekologie</t>
  </si>
  <si>
    <t>605 – Pracoviště čelistní a obličejové chirurgie</t>
  </si>
  <si>
    <t>606 – Pracoviště ortopedie</t>
  </si>
  <si>
    <t>607 – Pracoviště ortopedické protetiky</t>
  </si>
  <si>
    <t>613 – Pracoviště akreditovaného centra asistované reprodukce</t>
  </si>
  <si>
    <t>701 – Pracoviště otorinolaryngologie</t>
  </si>
  <si>
    <t>702 – Pracoviště foniatrie</t>
  </si>
  <si>
    <t>704 – Pracoviště dětské otorinolaryngologie</t>
  </si>
  <si>
    <t>705 – Pracoviště oftalmologie</t>
  </si>
  <si>
    <t>706 – Pracoviště urologie</t>
  </si>
  <si>
    <t>707 – Pracoviště dětské urologie</t>
  </si>
  <si>
    <t>708 – Pracoviště anesteziologie a intenzivní medicíny</t>
  </si>
  <si>
    <t>710 – Pracoviště algeziologie – léčby bolesti</t>
  </si>
  <si>
    <t>780 – Pracoviště hyperbarické a letecké medicíny</t>
  </si>
  <si>
    <t>_J_ – Pracoviště jednodenní péče</t>
  </si>
  <si>
    <t>_Z_ – Pracoviště péče na zákrokovém sálku</t>
  </si>
  <si>
    <t>Zdravotničtí pracovníci</t>
  </si>
  <si>
    <t>222 – Pracoviště transfúzní služby</t>
  </si>
  <si>
    <t>801 – Pracoviště klinické biochemie</t>
  </si>
  <si>
    <t>802 – Pracoviště lékařské mikrobiologie</t>
  </si>
  <si>
    <t>804 – Pracoviště lékařské parazitologie</t>
  </si>
  <si>
    <t>805 – Pracoviště lékařské virologie</t>
  </si>
  <si>
    <t>807 – Pracoviště patologické anatomie</t>
  </si>
  <si>
    <t>808 – Pracoviště soudního lékařství</t>
  </si>
  <si>
    <t>809 – Pracoviště radiodiagnostiky</t>
  </si>
  <si>
    <t>810 – Pracoviště magnetické rezonance</t>
  </si>
  <si>
    <t>813 – Laboratoř alergologická a imunologická</t>
  </si>
  <si>
    <t>814 – Laboratoř toxikologická</t>
  </si>
  <si>
    <t>815 – Laboratoř nukleární mediciny</t>
  </si>
  <si>
    <t>816 – Laboratoř lékařské genetiky</t>
  </si>
  <si>
    <t>817 – Laboratoř klinické cytologie</t>
  </si>
  <si>
    <t>818 – Laboratoř hematologická</t>
  </si>
  <si>
    <t>820 – Laboratoř provádějící screening karcinomu děložního hrdla</t>
  </si>
  <si>
    <t>881 – Ambulance klinické biochemie</t>
  </si>
  <si>
    <t>901 – Pracoviště klinické psychologie</t>
  </si>
  <si>
    <t>902 – Samostatné pracoviště fyzioterapeutů</t>
  </si>
  <si>
    <t>903 – Pracoviště klinické logopedie</t>
  </si>
  <si>
    <t>913 – Prac.ošetřovat. a rehabilit.péče v pobyt.zaříz.sociál.služeb</t>
  </si>
  <si>
    <t>914 – Samostatné pracoviště psychiatrických sester</t>
  </si>
  <si>
    <t>916 – Samostatné pracoviště nutričních terapeutů</t>
  </si>
  <si>
    <t>917 – Samostatné pracoviště ergoterapeutů</t>
  </si>
  <si>
    <t>919 – Samostatné pracoviště adiktologů</t>
  </si>
  <si>
    <t>921 – Samostatné pracoviště porodních asistentek</t>
  </si>
  <si>
    <t>925 – Pracoviště domácí péče – SZP</t>
  </si>
  <si>
    <t>927 – Samostatné pracoviště ortoptistů</t>
  </si>
  <si>
    <t>004 – Pracoviště zvláštní ambulantní péče v ZZ ústavní péče</t>
  </si>
  <si>
    <t>007 – Pracoviště koronera</t>
  </si>
  <si>
    <t>091 – Pracoviště péče o dárce krvetvorných buněk</t>
  </si>
  <si>
    <t>303 – Pracoviště dorostového lékařství</t>
  </si>
  <si>
    <t>307 – Pracoviště gerontopsychiatrie</t>
  </si>
  <si>
    <t>406 – Pracoviště korektivní dermatologie</t>
  </si>
  <si>
    <t>703 – Pracoviště audiologie</t>
  </si>
  <si>
    <t>720 – Pracoviště paliativní medicíny</t>
  </si>
  <si>
    <t>822 – Laboratoř mykologická</t>
  </si>
  <si>
    <t>904 – Samostatné prac. jiných zdrav. pracovníků – vysokoškoláků</t>
  </si>
  <si>
    <t>905 – Samostatné pracoviště zrakových terapeutů</t>
  </si>
  <si>
    <t>926 – Odbornost pro pilotní program paliativní péče</t>
  </si>
  <si>
    <t>Odbornost 015 – Pracoviště čelistní ortopedie</t>
  </si>
  <si>
    <t>Odbornost 101 – Pracoviště interního lékařství</t>
  </si>
  <si>
    <t>Odbornost 102 – Pracoviště angiologie</t>
  </si>
  <si>
    <t>Odbornost 103 – Pracoviště diabetologie</t>
  </si>
  <si>
    <t>Odbornost 104 – Pracoviště endokrinologie (mimo laboratorní činnosti)</t>
  </si>
  <si>
    <t>Odbornost 105 – Pracoviště gastroenterologie a hepatologie</t>
  </si>
  <si>
    <t>Odbornost 106 – Pracoviště geriatrie</t>
  </si>
  <si>
    <t>Odbornost 107 – Pracoviště kardiologie</t>
  </si>
  <si>
    <t>Odbornost 108 – Pracoviště nefrologie</t>
  </si>
  <si>
    <t>Odbornost 109 – Pracoviště revmatologie</t>
  </si>
  <si>
    <t>Odbornost 128 – Pracoviště hemodialýzy</t>
  </si>
  <si>
    <t>Odbornost 201 – Pracoviště fyziatrie a rehabilitačního lékařství</t>
  </si>
  <si>
    <t>Odbornost 202 – Pracoviště klinické hematologie</t>
  </si>
  <si>
    <t>Odbornost 203 – Pracoviště přenosných nemocí</t>
  </si>
  <si>
    <t>Odbornost 204 – Pracoviště tělovýchovného lékařství</t>
  </si>
  <si>
    <t>Odbornost 205 – Pracoviště pneumologie a ftizeologie</t>
  </si>
  <si>
    <t>Odbornost 206 – Pracoviště klinické farmakologie (mimo laboratorní činnosti)</t>
  </si>
  <si>
    <t>Odbornost 207 – Pracoviště alergologie a klinické imunologie</t>
  </si>
  <si>
    <t>Odbornost 208 – Pracoviště lékařské genetiky</t>
  </si>
  <si>
    <t>Odbornost 209 – Pracoviště neurologie</t>
  </si>
  <si>
    <t>Odbornost 301 – Pracoviště pediatrie</t>
  </si>
  <si>
    <t>Odbornost 302 – Pracoviště dětské kardiologie</t>
  </si>
  <si>
    <t>Odbornost 304 – Pracoviště neonatologie</t>
  </si>
  <si>
    <t>Odbornost 305 – Pracoviště psychiatrie</t>
  </si>
  <si>
    <t>Odbornost 306 – Pracoviště dětské psychiatrie</t>
  </si>
  <si>
    <t>Odbornost 308 – Pracoviště léčby alkoholismu a jiných toxikomanií</t>
  </si>
  <si>
    <t>Odbornost 309 – Pracoviště sexuologie</t>
  </si>
  <si>
    <t>Odbornost 401 – Pracoviště pracovního lékařství</t>
  </si>
  <si>
    <t>Odbornost 402 – Pracoviště klinické onkologie (bez radiační onkologie)</t>
  </si>
  <si>
    <t>Odbornost 403 – Pracoviště radioterapie a radiační onkologie</t>
  </si>
  <si>
    <t>Odbornost 404 – Pracoviště dermatovenerologie</t>
  </si>
  <si>
    <t>Odbornost 405 – Pracoviště dětské dermatologie</t>
  </si>
  <si>
    <t>Odbornost 407 – Pracoviště nukleární medicíny</t>
  </si>
  <si>
    <t>Odbornost 409 – Pracoviště dětské neurologie</t>
  </si>
  <si>
    <t>Odbornost 501 – Pracoviště chirurgie</t>
  </si>
  <si>
    <t>Odbornost 502 – Pracoviště dětské chirurgie</t>
  </si>
  <si>
    <t>Odbornost 503 – Pracoviště úrazové chirurgie</t>
  </si>
  <si>
    <t>Odbornost 504 – Pracoviště cévní chirurgie</t>
  </si>
  <si>
    <t>Odbornost 505 – Pracoviště kardiochirurgie</t>
  </si>
  <si>
    <t>Odbornost 506 – Pracoviště neurochirurgie</t>
  </si>
  <si>
    <t>Odbornost 507 – Pracoviště hrudní chirurgie</t>
  </si>
  <si>
    <t>Odbornost 601 – Pracoviště plastické chirurgie</t>
  </si>
  <si>
    <t>Odbornost 602 – Pracoviště popáleninové medicíny</t>
  </si>
  <si>
    <t>Odbornost 603 – Pracoviště gynekologie a porodnictví</t>
  </si>
  <si>
    <t>Odbornost 604 – Pracoviště dětské gynekologie</t>
  </si>
  <si>
    <t>Odbornost 605 – Pracoviště čelistní a obličejové chirurgie</t>
  </si>
  <si>
    <t>Odbornost 606 – Pracoviště ortopedie</t>
  </si>
  <si>
    <t>Odbornost 607 – Pracoviště ortopedické protetiky</t>
  </si>
  <si>
    <t>Odbornost 613 – Pracoviště akreditovaného centra asistované reprodukce</t>
  </si>
  <si>
    <t>Odbornost 701 – Pracoviště otorinolaryngologie</t>
  </si>
  <si>
    <t>Odbornost 702 – Pracoviště foniatrie</t>
  </si>
  <si>
    <t>Odbornost 704 – Pracoviště dětské otorinolaryngologie</t>
  </si>
  <si>
    <t>Odbornost 705 – Pracoviště oftalmologie</t>
  </si>
  <si>
    <t>Odbornost 706 – Pracoviště urologie</t>
  </si>
  <si>
    <t>Odbornost 707 – Pracoviště dětské urologie</t>
  </si>
  <si>
    <t>Odbornost 708 – Pracoviště anesteziologie a intenzivní medicíny</t>
  </si>
  <si>
    <t>Odbornost 710 – Pracoviště algeziologie – léčby bolesti</t>
  </si>
  <si>
    <t>Odbornost 780 – Pracoviště hyperbarické a letecké medicíny</t>
  </si>
  <si>
    <t>Odbornosti _J_ – Pracoviště jednodenní péče</t>
  </si>
  <si>
    <t>Odbornosti _Z_ – Pracoviště péče na zákrokovém sálku</t>
  </si>
  <si>
    <t>Odbornost 222 – Pracoviště transfúzní služby</t>
  </si>
  <si>
    <t>Odbornost 801 – Pracoviště klinické biochemie</t>
  </si>
  <si>
    <t>Odbornost 802 – Pracoviště lékařské mikrobiologie</t>
  </si>
  <si>
    <t>Odbornost 804 – Pracoviště lékařské parazitologie</t>
  </si>
  <si>
    <t>Odbornost 805 – Pracoviště lékařské virologie</t>
  </si>
  <si>
    <t>Odbornost 806 – Pracoviště s osvědčením pro provádění screeningu nádoru prsu</t>
  </si>
  <si>
    <t>Odbornost 807 – Pracoviště patologické anatomie</t>
  </si>
  <si>
    <t>Odbornost 808 – Pracoviště soudního lékařství</t>
  </si>
  <si>
    <t>Odbornost 809 – Pracoviště radiodiagnostiky</t>
  </si>
  <si>
    <t>Odbornost 810 – Pracoviště magnetické rezonance</t>
  </si>
  <si>
    <t>Odbornost 813 – Laboratoř alergologická a imunologická</t>
  </si>
  <si>
    <t>Odbornost 814 – Laboratoř toxikologická</t>
  </si>
  <si>
    <t>Odbornost 815 – Laboratoř nukleární mediciny</t>
  </si>
  <si>
    <t>Odbornost 816 – Laboratoř lékařské genetiky</t>
  </si>
  <si>
    <t>Odbornost 817 – Laboratoř klinické cytologie</t>
  </si>
  <si>
    <t>Odbornost 818 – Laboratoř hematologická</t>
  </si>
  <si>
    <t>Odbornost 820 – Laboratoř provádějící screening karcinomu děložního hrdla</t>
  </si>
  <si>
    <t>Odbornost 881 – Ambulance klinické biochemie</t>
  </si>
  <si>
    <t>Odbornost 901 – Pracoviště klinické psychologie</t>
  </si>
  <si>
    <t>Odbornost 902 – Samostatné pracoviště fyzioterapeutů</t>
  </si>
  <si>
    <t>Odbornost 903 – Pracoviště klinické logopedie</t>
  </si>
  <si>
    <t>Odbornost 913 – Prac.ošetřovat. a rehabilit.péče v pobyt.zaříz.sociál.služeb</t>
  </si>
  <si>
    <t>Odbornost 914 – Samostatné pracoviště psychiatrických sester</t>
  </si>
  <si>
    <t>Odbornost 916 – Samostatné pracoviště nutričních terapeutů</t>
  </si>
  <si>
    <t>Odbornost 917 – Samostatné pracoviště ergoterapeutů</t>
  </si>
  <si>
    <t>Odbornost 919 – Samostatné pracoviště adiktologů</t>
  </si>
  <si>
    <t>Odbornost 921 – Samostatné pracoviště porodních asistentek</t>
  </si>
  <si>
    <t>Odbornost 925 – Pracoviště domácí péče – SZP</t>
  </si>
  <si>
    <t>Odbornost 927 – Samostatné pracoviště ortoptistů</t>
  </si>
  <si>
    <t>Odbornost 004 – Pracoviště zvláštní ambulantní péče v ZZ ústavní péče</t>
  </si>
  <si>
    <t>Odbornost 007 – Pracoviště koronera</t>
  </si>
  <si>
    <t>Průměrný věk je vážen hodnotou PPP příslušného pracovníka v daném oboru činnosti.</t>
  </si>
  <si>
    <t>ZAMBP = začleněné ambulantní pracoviště v rámci primariátu</t>
  </si>
  <si>
    <t>Poznámka: začlenění jednotlivých pracovišť v akutní lůžkové péči je dle tzv. hlavních oborů činnosti daného primariátu</t>
  </si>
  <si>
    <t>Obor</t>
  </si>
  <si>
    <t>Počet poskytovatelů péče 
na lůžkových pracovištích</t>
  </si>
  <si>
    <t>Pracovníci na primariátech</t>
  </si>
  <si>
    <t>Sestry</t>
  </si>
  <si>
    <t>Subjekty
(IČ)</t>
  </si>
  <si>
    <t>Zařízení (IČZ)</t>
  </si>
  <si>
    <t>Pracoviště (IČP)</t>
  </si>
  <si>
    <t>Standardní</t>
  </si>
  <si>
    <t>Intenzivní, resuscitační</t>
  </si>
  <si>
    <t>Průměrný věk</t>
  </si>
  <si>
    <t>celkem</t>
  </si>
  <si>
    <t>z toho ZAMBP</t>
  </si>
  <si>
    <t>1_1 – interní lékařství</t>
  </si>
  <si>
    <t>1_6 – geriatrie</t>
  </si>
  <si>
    <t>1_7 – kardiologie</t>
  </si>
  <si>
    <t>1_9 – revmatologie</t>
  </si>
  <si>
    <t>2_1 – rehabilitační lékařství</t>
  </si>
  <si>
    <t>2_2 – klinická hematologie</t>
  </si>
  <si>
    <t>2_3 – přenosné nemoci</t>
  </si>
  <si>
    <t>2_5 – tuberkulóza a respirační nemoci</t>
  </si>
  <si>
    <t>2_9 – neurologie</t>
  </si>
  <si>
    <t>3_1 – pediatrie</t>
  </si>
  <si>
    <t>3_4 – neonatologie</t>
  </si>
  <si>
    <t>3_5 – psychiatrie</t>
  </si>
  <si>
    <t>4_2 – klinická onkologie (bez radiační onkologie)</t>
  </si>
  <si>
    <t>4_3 – radioterapie a radiační onkologie</t>
  </si>
  <si>
    <t>4_4 – dermatovenerologie</t>
  </si>
  <si>
    <t>4_7 – nukleární medicina</t>
  </si>
  <si>
    <t>5_1 – chirurgie</t>
  </si>
  <si>
    <t>5_3 – traumatologie (úrazová chirurgie)</t>
  </si>
  <si>
    <t>5_5 – kardiochirurgie</t>
  </si>
  <si>
    <t>5_6 – neurochirurgie</t>
  </si>
  <si>
    <t>6_1 – plastická chirurgie</t>
  </si>
  <si>
    <t>6_2 – popáleninová medicina</t>
  </si>
  <si>
    <t>6_3 – gynekologie a porodnictví</t>
  </si>
  <si>
    <t>6_5 – čelistní a obličejová chirurgie</t>
  </si>
  <si>
    <t>6_6 – ortopedie</t>
  </si>
  <si>
    <t>6_7 – ortopedická protetika</t>
  </si>
  <si>
    <t>7_1 – otorinolaryngologie</t>
  </si>
  <si>
    <t>7_2 – foniatrie</t>
  </si>
  <si>
    <t>7_5 – oftalmologie</t>
  </si>
  <si>
    <t>7_6 – urologie</t>
  </si>
  <si>
    <t>7_8 – anesteziologie a resuscitace</t>
  </si>
  <si>
    <t>Typ</t>
  </si>
  <si>
    <t xml:space="preserve">Počet </t>
  </si>
  <si>
    <t>Pracovníci na pracovištích</t>
  </si>
  <si>
    <t xml:space="preserve">OLÚ rehabilitační </t>
  </si>
  <si>
    <t xml:space="preserve">OLÚ pneumologie a ftizeologie (TRN) </t>
  </si>
  <si>
    <t xml:space="preserve">OLÚ ostatní </t>
  </si>
  <si>
    <t>Spinální jednotka</t>
  </si>
  <si>
    <t>Obor 1_1 – interní lékařství</t>
  </si>
  <si>
    <t>Obor 1_6 – geriatrie</t>
  </si>
  <si>
    <t>Obor 1_7 – kardiologie</t>
  </si>
  <si>
    <t>Obor 1_9 – revmatologie</t>
  </si>
  <si>
    <t>Obor 2_1 – rehabilitační lékařství</t>
  </si>
  <si>
    <t>Obor 2_2 – klinická hematologie</t>
  </si>
  <si>
    <t>Obor 2_3 – přenosné nemoci</t>
  </si>
  <si>
    <t>Obor 2_5 – tuberkulóza a respirační nemoci</t>
  </si>
  <si>
    <t>Obor 2_9 – neurologie</t>
  </si>
  <si>
    <t>Obor 3_1 – pediatrie</t>
  </si>
  <si>
    <t>Obor 3_4 – neonatologie</t>
  </si>
  <si>
    <t>Obor 3_5 – psychiatrie</t>
  </si>
  <si>
    <t>Obor 4_2 – klinická onkologie (bez radiační onkologie)</t>
  </si>
  <si>
    <t>Obor 4_3 – radioterapie a radiační onkologie</t>
  </si>
  <si>
    <t>Obor 4_4 – dermatovenerologie</t>
  </si>
  <si>
    <t>Obor 4_7 – nukleární medicina</t>
  </si>
  <si>
    <t>Obor 5_1 – chirurgie</t>
  </si>
  <si>
    <t>Obor 5_3 – traumatologie (úrazová chirurgie)</t>
  </si>
  <si>
    <t>Obor 5_5 – kardiochirurgie</t>
  </si>
  <si>
    <t>Obor 5_6 – neurochirurgie</t>
  </si>
  <si>
    <t>Obor 6_1 – plastická chirurgie</t>
  </si>
  <si>
    <t>Obor 6_2 – popáleninová medicina</t>
  </si>
  <si>
    <t>Obor 6_3 – gynekologie a porodnictví</t>
  </si>
  <si>
    <t>Obor 6_5 – čelistní a obličejová chirurgie</t>
  </si>
  <si>
    <t>Obor 6_6 – ortopedie</t>
  </si>
  <si>
    <t>Obor 6_7 – ortopedická protetika</t>
  </si>
  <si>
    <t>Obor 7_1 – otorinolaryngologie</t>
  </si>
  <si>
    <t>Obor 7_2 – foniatrie</t>
  </si>
  <si>
    <t>Obor 7_5 – oftalmologie</t>
  </si>
  <si>
    <t>Obor 7_6 – urologie</t>
  </si>
  <si>
    <t>Obor 7_8 – anesteziologie a resuscitace</t>
  </si>
  <si>
    <t>PPP = přepočtený počet pracovníků (dle úvazkové kapacity)</t>
  </si>
  <si>
    <t>OLÚ psychiatrické (odbornosti 3U5, 3U6, 3U7, 3U8)</t>
  </si>
  <si>
    <t>OLÚ rehabilitační (odbornost 2U1)</t>
  </si>
  <si>
    <t>OLÚ pneumologie a ftizeologie (TRN) (odbornost 2U5)</t>
  </si>
  <si>
    <t>OLÚ ostatní (odbornosti 1U1, 2U9, 3U1)</t>
  </si>
  <si>
    <t>Ošetřovatelská lůžka (odbornosti 9F9, 9H9)</t>
  </si>
  <si>
    <t>Léčebny dlouhodobě nemocných (LDN) (odbornost 9U7)</t>
  </si>
  <si>
    <t>Hospice (odbornost 9U9)</t>
  </si>
  <si>
    <t>Následná péče celkem</t>
  </si>
  <si>
    <t>Spinální jednotka (odbornosti 2S1 a 5S9)</t>
  </si>
  <si>
    <t>Následná intenzivní péče (NIP) (odbornost 7D8)</t>
  </si>
  <si>
    <t>Dlouhodobá intenzivní ošetřovatelská péče (DIOP) (odbornost 7U8)</t>
  </si>
  <si>
    <t>Odbornost 003 – Pracoviště LSPP</t>
  </si>
  <si>
    <t>Odbornost 019 – Pracoviště stomatologické LSPP</t>
  </si>
  <si>
    <t>Odbornosti dopravní a záchranné služby</t>
  </si>
  <si>
    <t>Odbornost 709 – Pracoviště zdravotnické záchranné služby (RZP+RLP)</t>
  </si>
  <si>
    <t>Odbornost 799 – Pracoviště poskytující přepravu pacientů neodkladné péče (PPNP)</t>
  </si>
  <si>
    <t>Odbornost 989 – Pracoviště dopravy raněných, nemocných a rodiček</t>
  </si>
  <si>
    <t>Vybrané skupiny nákladné techniky</t>
  </si>
  <si>
    <t>Kód(y) přístroje dle číselníku</t>
  </si>
  <si>
    <t>Počet smluvních ZZ 
využivající přístroj</t>
  </si>
  <si>
    <t>Počet nasmlouvaných přístrojů</t>
  </si>
  <si>
    <t>Zařízení
(IČZ)</t>
  </si>
  <si>
    <t>RTG počítačový tomograf (CT)</t>
  </si>
  <si>
    <t>A000000581</t>
  </si>
  <si>
    <t>Magnetická rezonance (MRI)</t>
  </si>
  <si>
    <t>B000000440-1, B000000727</t>
  </si>
  <si>
    <t>Angiografický a kardioangiografický přístroj</t>
  </si>
  <si>
    <t>C000000042-5, C000000556-7</t>
  </si>
  <si>
    <t>Terapeutické ozařovače</t>
  </si>
  <si>
    <t>Lineární urychlovač</t>
  </si>
  <si>
    <t>D000000318, D000000735</t>
  </si>
  <si>
    <t>Přístroj pro automatický afterloading</t>
  </si>
  <si>
    <t>D000000434-5, D000000569</t>
  </si>
  <si>
    <t>Kobaltový a cesiový ozařovač</t>
  </si>
  <si>
    <t>D000000503</t>
  </si>
  <si>
    <t>Gamakamera</t>
  </si>
  <si>
    <t>G000000244-8, G000000708</t>
  </si>
  <si>
    <t>Lithotryptor</t>
  </si>
  <si>
    <t>I000000321, I000000324</t>
  </si>
  <si>
    <t>Hyperbarická komora</t>
  </si>
  <si>
    <t>J000000271</t>
  </si>
  <si>
    <t>Mamografický RTG přístroj</t>
  </si>
  <si>
    <t>K000000330, K000000561</t>
  </si>
  <si>
    <t>Robotické chirurgické systémy (DaVinci)</t>
  </si>
  <si>
    <t>R000000552</t>
  </si>
  <si>
    <t>Tomografická scintigrafie – PET/CT</t>
  </si>
  <si>
    <t>T000000441</t>
  </si>
  <si>
    <t>Ozařovací přístroj pro radiochirurgii</t>
  </si>
  <si>
    <t>U000000316, U000000432-3</t>
  </si>
  <si>
    <t>Diagnostická skupina</t>
  </si>
  <si>
    <t>dg.sk.</t>
  </si>
  <si>
    <t>Akromegalie</t>
  </si>
  <si>
    <t>AKR</t>
  </si>
  <si>
    <t>Antivirotika</t>
  </si>
  <si>
    <t>VIR</t>
  </si>
  <si>
    <t>Astma</t>
  </si>
  <si>
    <t>AST</t>
  </si>
  <si>
    <t>Autoinflamatorní onemocnění</t>
  </si>
  <si>
    <t>AIO</t>
  </si>
  <si>
    <t>Bechtěrevova choroba</t>
  </si>
  <si>
    <t>BEC</t>
  </si>
  <si>
    <t xml:space="preserve">Centrální venózní okluze </t>
  </si>
  <si>
    <t>CVO</t>
  </si>
  <si>
    <t>Colitis ulcerosa</t>
  </si>
  <si>
    <t>CUL</t>
  </si>
  <si>
    <t>Crohnova choroba</t>
  </si>
  <si>
    <t>CRO</t>
  </si>
  <si>
    <t>Dermatoonkologie</t>
  </si>
  <si>
    <t>DON</t>
  </si>
  <si>
    <t xml:space="preserve">Digitální ulcerace u systémové sklerodermie </t>
  </si>
  <si>
    <t>DUL</t>
  </si>
  <si>
    <t>Duodopa</t>
  </si>
  <si>
    <t>DUO</t>
  </si>
  <si>
    <t>Endokrinní oftalmopatie</t>
  </si>
  <si>
    <t>EO</t>
  </si>
  <si>
    <t>Fabryho choroba</t>
  </si>
  <si>
    <t>FAC</t>
  </si>
  <si>
    <t>Gastro–intestinální stromální tumor</t>
  </si>
  <si>
    <t>GIS</t>
  </si>
  <si>
    <t>Gaucherova choroba</t>
  </si>
  <si>
    <t>GAC</t>
  </si>
  <si>
    <t>Hematologie</t>
  </si>
  <si>
    <t>HEM</t>
  </si>
  <si>
    <t>Hematoonkologie</t>
  </si>
  <si>
    <t>HON</t>
  </si>
  <si>
    <t>Hepatocelulární karcinom</t>
  </si>
  <si>
    <t>NHC</t>
  </si>
  <si>
    <t>Chronická hepatitida C</t>
  </si>
  <si>
    <t>HEP</t>
  </si>
  <si>
    <t>Chronická obstrukční plicní nemoc</t>
  </si>
  <si>
    <t>PNE</t>
  </si>
  <si>
    <t>Idiopatická plicní fibróza</t>
  </si>
  <si>
    <t>IPF</t>
  </si>
  <si>
    <t>Juvenilní artritida</t>
  </si>
  <si>
    <t>JA</t>
  </si>
  <si>
    <t>Léčba bolesti</t>
  </si>
  <si>
    <t>BOL</t>
  </si>
  <si>
    <t>Léčba hereditárního angioedému</t>
  </si>
  <si>
    <t>HAE</t>
  </si>
  <si>
    <t>Melanom</t>
  </si>
  <si>
    <t>MEL</t>
  </si>
  <si>
    <t>Metabolické vady</t>
  </si>
  <si>
    <t>MV</t>
  </si>
  <si>
    <t>Nádory hlavy a krku</t>
  </si>
  <si>
    <t>NHK</t>
  </si>
  <si>
    <t>Nádory kolorekta</t>
  </si>
  <si>
    <t>NKO</t>
  </si>
  <si>
    <t>Nádory ledvin</t>
  </si>
  <si>
    <t>NLE</t>
  </si>
  <si>
    <t xml:space="preserve">Nádory močového ústrojí </t>
  </si>
  <si>
    <t>NUR</t>
  </si>
  <si>
    <t>Nádory ovárií</t>
  </si>
  <si>
    <t>NOV</t>
  </si>
  <si>
    <t>Nádory plic</t>
  </si>
  <si>
    <t>NPL</t>
  </si>
  <si>
    <t>Nádory prsu</t>
  </si>
  <si>
    <t>NPR</t>
  </si>
  <si>
    <t>Nádory štítné žlázy</t>
  </si>
  <si>
    <t>NSZ</t>
  </si>
  <si>
    <t>Nádory žaludku</t>
  </si>
  <si>
    <t>NZA</t>
  </si>
  <si>
    <t>Narkolepsie s kataplexií</t>
  </si>
  <si>
    <t>NAK</t>
  </si>
  <si>
    <t>Nieman–Pickova choroba</t>
  </si>
  <si>
    <t>PIC</t>
  </si>
  <si>
    <t>Non Hodgkinský lymfom v síti KOC</t>
  </si>
  <si>
    <t>KOC</t>
  </si>
  <si>
    <t>Nukleární medicína</t>
  </si>
  <si>
    <t>NUK</t>
  </si>
  <si>
    <t>Oftalmologie</t>
  </si>
  <si>
    <t>OFT</t>
  </si>
  <si>
    <t>Oftalmologie – diabetes mellitus</t>
  </si>
  <si>
    <t>ODM</t>
  </si>
  <si>
    <t>Osteoporóza</t>
  </si>
  <si>
    <t>OPO</t>
  </si>
  <si>
    <t xml:space="preserve">Osteosarkom </t>
  </si>
  <si>
    <t>OSA</t>
  </si>
  <si>
    <t>Pankreatické neuroendokrinní tumory</t>
  </si>
  <si>
    <t>NPA</t>
  </si>
  <si>
    <t>Plicní arteriální hypertenze</t>
  </si>
  <si>
    <t>PAH</t>
  </si>
  <si>
    <t>Psoriatická artritis</t>
  </si>
  <si>
    <t>PAR</t>
  </si>
  <si>
    <t>Psoriáza těžká</t>
  </si>
  <si>
    <t>PSO</t>
  </si>
  <si>
    <t>Revmatoidní artritis</t>
  </si>
  <si>
    <t>RA</t>
  </si>
  <si>
    <t>Roztroušená skleróza</t>
  </si>
  <si>
    <t>RS</t>
  </si>
  <si>
    <t>Sarkomy měkké tkáně</t>
  </si>
  <si>
    <t>SAR</t>
  </si>
  <si>
    <t>Synagis – kardio</t>
  </si>
  <si>
    <t>SYK</t>
  </si>
  <si>
    <t>Synagis – nedonošenci</t>
  </si>
  <si>
    <t>SYN</t>
  </si>
  <si>
    <t>Synagis – pneumo</t>
  </si>
  <si>
    <t>SYP</t>
  </si>
  <si>
    <t>Vitreomakulární trakce</t>
  </si>
  <si>
    <t>ZNP</t>
  </si>
  <si>
    <t xml:space="preserve">Zhoubné nádory prostaty </t>
  </si>
  <si>
    <t>VMT</t>
  </si>
  <si>
    <t>Počet ZZ (bez rozlišení diagnostické skupiny)</t>
  </si>
  <si>
    <t>85 let a více</t>
  </si>
  <si>
    <t>80-84 let</t>
  </si>
  <si>
    <t>75-79 let</t>
  </si>
  <si>
    <t>70-74 let</t>
  </si>
  <si>
    <t>65-69 let</t>
  </si>
  <si>
    <t>60-64 let</t>
  </si>
  <si>
    <t>55-59 let</t>
  </si>
  <si>
    <t>50-54 let</t>
  </si>
  <si>
    <t>45-49 let</t>
  </si>
  <si>
    <t>40-44 let</t>
  </si>
  <si>
    <t>35-39 let</t>
  </si>
  <si>
    <t>30-34 let</t>
  </si>
  <si>
    <t>25-29 let</t>
  </si>
  <si>
    <t>20-24 let</t>
  </si>
  <si>
    <t>15-19 let</t>
  </si>
  <si>
    <t>10-14 let</t>
  </si>
  <si>
    <t>5-9 let</t>
  </si>
  <si>
    <t>0-4 roky</t>
  </si>
  <si>
    <t>Věková skupina</t>
  </si>
  <si>
    <t>Poznámka: Náklady jsou vypočteny podle § 4 vyhlášky č. 644/2004 Sb., tj. přes mechanismus nákladových indexů. Ohodnocení péče je jednotné pro všechny ZP. Náklady takto vypočtené se liší od nákladů evidovaných v účetnictví.</t>
  </si>
  <si>
    <t>Poznámka: Náklady jsou vypočteny podle § 4 vyhlášky č. 644/2004 Sb., tj. přes mechanismus nákladových indexů. Ohodnocení péče je jednotné pro všechny ZP. Náklady takto vypočtené se liší od nákladů evidovaných v účetnictví. Rovněž ve výpočtu použité průměrné počty pojištěnců v jednotlivých skupinách podle věku a pohlaví jsou stanoveny podle § 4 odst. 2 vyhlášky č. 644/2004 Sb.</t>
  </si>
  <si>
    <t>Průměr</t>
  </si>
  <si>
    <t>Náklady jsou vypočteny podle § 4 vyhlášky č. 644/2004 Sb., tj. přes mechanismus nákladových indexů; náklady takto vypočtené se liší od nákladů evidovaných v účetnictví. Rovněž ve výpočtu použité průměrné počty pojištěnců v jednotlivých skupinách podle věku a pohlaví jsou stanoveny podle § 4 odst. 2 vyhlášky č. 644/2004 Sb.</t>
  </si>
  <si>
    <r>
      <rPr>
        <vertAlign val="superscript"/>
        <sz val="10"/>
        <color theme="1"/>
        <rFont val="Arial"/>
        <family val="2"/>
        <charset val="238"/>
      </rPr>
      <t>**)</t>
    </r>
    <r>
      <rPr>
        <sz val="10"/>
        <color theme="1"/>
        <rFont val="Arial"/>
        <family val="2"/>
        <charset val="238"/>
      </rPr>
      <t xml:space="preserve">  včetně nákladů na péči v zahraničí, doplatků (vratek), očkování</t>
    </r>
  </si>
  <si>
    <r>
      <rPr>
        <vertAlign val="superscript"/>
        <sz val="10"/>
        <color theme="1"/>
        <rFont val="Arial"/>
        <family val="2"/>
        <charset val="238"/>
      </rPr>
      <t>*)</t>
    </r>
    <r>
      <rPr>
        <sz val="10"/>
        <color theme="1"/>
        <rFont val="Arial"/>
        <family val="2"/>
        <charset val="238"/>
      </rPr>
      <t xml:space="preserve"> včetně fyzioterapie, radiodiagnostiky, laboratoří a hemodialýzy</t>
    </r>
  </si>
  <si>
    <t>ČR</t>
  </si>
  <si>
    <t>Ostatní  **)</t>
  </si>
  <si>
    <t>Doprava a ZZS</t>
  </si>
  <si>
    <t>LSPP</t>
  </si>
  <si>
    <t>Zvláštní ambulantní péče</t>
  </si>
  <si>
    <t>Následná péče, lázně a ozdravovny</t>
  </si>
  <si>
    <t>Léky a ZP</t>
  </si>
  <si>
    <t>Home care</t>
  </si>
  <si>
    <t>Gynekologie</t>
  </si>
  <si>
    <t>Stomatologie</t>
  </si>
  <si>
    <t>Počet standardizovaných pojištěnců</t>
  </si>
  <si>
    <t>Průměrný počet pojištěnců</t>
  </si>
  <si>
    <t>Poznámka: náklady bez lázní, ozdravoven, kapitace, léčivých přípravků na receptech a vyúčtování cest lékaře v návštěvní službě</t>
  </si>
  <si>
    <t>Bakteriální původce rezistentní na antibiotika</t>
  </si>
  <si>
    <t>U80–U89</t>
  </si>
  <si>
    <t>Provizorní určení pro nové diagnózy nejisté etiologie</t>
  </si>
  <si>
    <t>U00–U49</t>
  </si>
  <si>
    <t>XXII. Kódy pro speciální účely (U00–U99)</t>
  </si>
  <si>
    <t>Osoby s potenciálně ohroženým zdravím ve vztahu k rodinné a osobní anamnéze a některým podmínkám‚ ovlivňujícím zdravotní stav</t>
  </si>
  <si>
    <t>Z80–Z99</t>
  </si>
  <si>
    <t>Osoby‚ které se setkaly se zdravotnickými službami za jiných okolností</t>
  </si>
  <si>
    <t>Z70–Z76</t>
  </si>
  <si>
    <t>Osoby s potenciálně ohroženým zdravím ve vztahu k socioekonomickým a psychosociálním okolnostem</t>
  </si>
  <si>
    <t>Z55–Z65</t>
  </si>
  <si>
    <t>Osoby‚ které se setkaly se zdravotnickými službami za účelem určitých výkonů a zdravotní péče</t>
  </si>
  <si>
    <t>Z40–Z54</t>
  </si>
  <si>
    <t>Osoby‚ které se setkaly se zdravotnickými službami za okolností souvisejících s reprodukcí</t>
  </si>
  <si>
    <t>Z30–Z39</t>
  </si>
  <si>
    <t>Osoby s potenciálně ohroženým zdravím ve vztahu k přenosným nemocem</t>
  </si>
  <si>
    <t>Z20–Z29</t>
  </si>
  <si>
    <t>Osoby‚ které se setkaly se zdravotnickými službami za účelem prohlídky a vyšetření</t>
  </si>
  <si>
    <t>Z00–Z13</t>
  </si>
  <si>
    <t>XXI. Faktory ovlivňující zdravotní stav a kontakt se zdravotnickými službami (Z00–Z99)</t>
  </si>
  <si>
    <t>Doplňkové faktory týkající se příčin nemocnosti a úmrtnosti zařazených jinde</t>
  </si>
  <si>
    <t>Y90–Y98</t>
  </si>
  <si>
    <t>Následky vnějších příčin nemocnosti a úmrtnosti</t>
  </si>
  <si>
    <t>Y85–Y89</t>
  </si>
  <si>
    <t>Komplikace zdravotní péče</t>
  </si>
  <si>
    <t>Y40–Y84</t>
  </si>
  <si>
    <t>Zákonný zákrok a válečné operace</t>
  </si>
  <si>
    <t>Y35–Y36</t>
  </si>
  <si>
    <t>Případ (událost) nezjištěného úmyslu</t>
  </si>
  <si>
    <t>Y10–Y34</t>
  </si>
  <si>
    <t>Napadení (útok)</t>
  </si>
  <si>
    <t>X85–Y09</t>
  </si>
  <si>
    <t>Úmyslné sebepoškození</t>
  </si>
  <si>
    <t>X60–X84</t>
  </si>
  <si>
    <t>Jiné vnější příčiny náhodných poranění</t>
  </si>
  <si>
    <t>W00–X59</t>
  </si>
  <si>
    <t>Dopravní nehody</t>
  </si>
  <si>
    <t>V01–V99</t>
  </si>
  <si>
    <t>XX. Vnější příčiny nemocnosti a úmrtnosti (V01–Y98)</t>
  </si>
  <si>
    <t>Následky poranění‚ otravy a jiných následků vnějších příčin</t>
  </si>
  <si>
    <t>T90–T98</t>
  </si>
  <si>
    <t>Komplikace zdravotní péče nezařazené jinde</t>
  </si>
  <si>
    <t>T80–T88</t>
  </si>
  <si>
    <t>Některé časné komplikace úrazů</t>
  </si>
  <si>
    <t>T79</t>
  </si>
  <si>
    <t>Jiné a neurčené účinky vnějších příčin</t>
  </si>
  <si>
    <t>T66–T78</t>
  </si>
  <si>
    <t>Toxické účinky látek ze zdrojů převážně mimo lékařství</t>
  </si>
  <si>
    <t>T51–T65</t>
  </si>
  <si>
    <t>Otrava léky‚ léčivy‚ návykovými a biologickými látkami</t>
  </si>
  <si>
    <t>T36–T50</t>
  </si>
  <si>
    <t>Omrzliny</t>
  </si>
  <si>
    <t>T33–T35</t>
  </si>
  <si>
    <t>Popáleniny a poleptání</t>
  </si>
  <si>
    <t>T20–T32</t>
  </si>
  <si>
    <t>Účinky cizího tělesa vniklého přirozeným otvorem těla</t>
  </si>
  <si>
    <t>T15–T19</t>
  </si>
  <si>
    <t>Poranění neurčené části trupu‚ končetiny nebo části těla</t>
  </si>
  <si>
    <t>T08–T14</t>
  </si>
  <si>
    <t>Poranění postihující více částí těla</t>
  </si>
  <si>
    <t>T00–T07</t>
  </si>
  <si>
    <t>Poranění kotníku a nohy pod ním</t>
  </si>
  <si>
    <t>S90–S99</t>
  </si>
  <si>
    <t>Poranění kolena a bérce</t>
  </si>
  <si>
    <t>S80–S89</t>
  </si>
  <si>
    <t>Poranění kyčle a stehna</t>
  </si>
  <si>
    <t>S70–S79</t>
  </si>
  <si>
    <t>Poranění zápěstí a ruky</t>
  </si>
  <si>
    <t>S60–S69</t>
  </si>
  <si>
    <t>Poranění lokte a předloktí</t>
  </si>
  <si>
    <t>S50–S59</t>
  </si>
  <si>
    <t>Poranění ramene a paže (nadloktí)</t>
  </si>
  <si>
    <t>S40–S49</t>
  </si>
  <si>
    <t>Poranění břicha‚ dolní části zad‚ bederní páteře a pánve</t>
  </si>
  <si>
    <t>S30–S39</t>
  </si>
  <si>
    <t>Poranění hrudníku</t>
  </si>
  <si>
    <t>S20–S29</t>
  </si>
  <si>
    <t>Poranění krku</t>
  </si>
  <si>
    <t>S10–S19</t>
  </si>
  <si>
    <t>Poranění hlavy</t>
  </si>
  <si>
    <t>S00–S09</t>
  </si>
  <si>
    <t>XIX. Poranění, otravy a některé jiné následky vnějších příčin (S00–T98)</t>
  </si>
  <si>
    <t>Nepřesně určené a neznámé příčiny smrti</t>
  </si>
  <si>
    <t>R95–R99</t>
  </si>
  <si>
    <t>Abnormální nálezy při diagnostických zobrazovacích a při funkčních vyšetřeních bez diagnózy</t>
  </si>
  <si>
    <t>R90–R94</t>
  </si>
  <si>
    <t>Abnormální nálezy při vyšetření jiných tělesných tekutin‚ látek a tkání bez diagnózy</t>
  </si>
  <si>
    <t>R83–R89</t>
  </si>
  <si>
    <t>Abnormální nálezy při vyšetření moči bez diagnózy</t>
  </si>
  <si>
    <t>R80–R82</t>
  </si>
  <si>
    <t>Abnormální nálezy při vyšetření krve bez diagnózy</t>
  </si>
  <si>
    <t>R70–R79</t>
  </si>
  <si>
    <t>Celkové příznaky a znaky</t>
  </si>
  <si>
    <t>R50–R69</t>
  </si>
  <si>
    <t>Příznaky a znaky týkající se řeči a hlasu</t>
  </si>
  <si>
    <t>R47–R49</t>
  </si>
  <si>
    <t>Příznaky a znaky týkající se vědomí‚ vnímání‚ emočního stavu a chování</t>
  </si>
  <si>
    <t>R40–R46</t>
  </si>
  <si>
    <t>Příznaky a znaky týkající se močové soustavy</t>
  </si>
  <si>
    <t>R30–R39</t>
  </si>
  <si>
    <t>Příznaky a znaky týkající se nervové‚ svalové a kosterní soustavy</t>
  </si>
  <si>
    <t>R25–R29</t>
  </si>
  <si>
    <t>Příznaky a znaky týkající se kůže a podkožního vaziva</t>
  </si>
  <si>
    <t>R20–R23</t>
  </si>
  <si>
    <t>Příznaky a znaky týkající se trávicí soustavy a břicha</t>
  </si>
  <si>
    <t>R10–R19</t>
  </si>
  <si>
    <t>Příznaky a znaky týkající se oběhové a dýchací soustavy</t>
  </si>
  <si>
    <t>R00–R09</t>
  </si>
  <si>
    <t>XVIII. Příznaky, znaky a abnormální klinické a laboratorní nálezy nezařazené jinde (R00–R99)</t>
  </si>
  <si>
    <t>Abnormality chromozomů nezařazené jinde</t>
  </si>
  <si>
    <t>Q90–Q99</t>
  </si>
  <si>
    <t>Jiné vrozené vady</t>
  </si>
  <si>
    <t>Q80–Q89</t>
  </si>
  <si>
    <t>Vrozené vady a deformace svalové a kosterní soustavy</t>
  </si>
  <si>
    <t>Q65–Q79</t>
  </si>
  <si>
    <t>Vrozené vady močové soustavy</t>
  </si>
  <si>
    <t>Q60–Q64</t>
  </si>
  <si>
    <t>Vrozené vady pohlavních orgánů</t>
  </si>
  <si>
    <t>Q50–Q56</t>
  </si>
  <si>
    <t>Jiné vrozené vady trávicí soustavy</t>
  </si>
  <si>
    <t>Q38–Q45</t>
  </si>
  <si>
    <t>Rozštěp rtu a rozštěp patra</t>
  </si>
  <si>
    <t>Q35–Q37</t>
  </si>
  <si>
    <t>Vrozené vady dýchací soustavy</t>
  </si>
  <si>
    <t>Q30–Q34</t>
  </si>
  <si>
    <t>Vrozené vady oběhové soustavy</t>
  </si>
  <si>
    <t>Q20–Q28</t>
  </si>
  <si>
    <t>Vrozené vady oka‚ ucha‚ obličeje a krku</t>
  </si>
  <si>
    <t>Q10–Q18</t>
  </si>
  <si>
    <t>Vrozené vady nervové soustavy</t>
  </si>
  <si>
    <t>Q00–Q07</t>
  </si>
  <si>
    <t>XVII. Vrozené vady, deformace a chromozomální abnormality (Q00–Q99)</t>
  </si>
  <si>
    <t>Jiné poruchy vzniklé v perinatálním období</t>
  </si>
  <si>
    <t>P90–P96</t>
  </si>
  <si>
    <t>Stavy postihující kůži a regulaci teploty plodu a novorozence</t>
  </si>
  <si>
    <t>P80–P83</t>
  </si>
  <si>
    <t>Poruchy trávicí soustavy plodu a novorozence</t>
  </si>
  <si>
    <t>P75–P78</t>
  </si>
  <si>
    <t>Přechodné poruchy endokrinní a přeměny látek specifické pro plod a novorozence</t>
  </si>
  <si>
    <t>P70–P74</t>
  </si>
  <si>
    <t>Krvácivé stavy a hematologické poruchy plodu a novorozence</t>
  </si>
  <si>
    <t>P50–P61</t>
  </si>
  <si>
    <t>Infekce specifické pro perinatální období</t>
  </si>
  <si>
    <t>P35–P39</t>
  </si>
  <si>
    <t>Respirační a kardiovaskulární poruchy specifické pro perinatální období</t>
  </si>
  <si>
    <t>P20–P29</t>
  </si>
  <si>
    <t>Poranění za porodu</t>
  </si>
  <si>
    <t>P10–P15</t>
  </si>
  <si>
    <t>Poruchy spojené s délkou těhotenství a s růstem plodu</t>
  </si>
  <si>
    <t>P05–P08</t>
  </si>
  <si>
    <t>Postižení plodu a novorozence onemocněním matky a komplikacemi těhotenství a porodu</t>
  </si>
  <si>
    <t>P00–P04</t>
  </si>
  <si>
    <t>XVI. Některé stavy vzniklé v perinatálním období (P00–P96)</t>
  </si>
  <si>
    <t>Jiné porodnické stavy‚ nezařazené jinde</t>
  </si>
  <si>
    <t>O94–O99</t>
  </si>
  <si>
    <t>Komplikace spojené převážně s šestinedělím</t>
  </si>
  <si>
    <t>O85–O92</t>
  </si>
  <si>
    <t>Porod</t>
  </si>
  <si>
    <t>O80–O84</t>
  </si>
  <si>
    <t>Komplikace porodu</t>
  </si>
  <si>
    <t>O60–O75</t>
  </si>
  <si>
    <t>Péče o matku ve vztahu k plodu‚ amniové dutině a možným porodním problémům</t>
  </si>
  <si>
    <t>O30–O48</t>
  </si>
  <si>
    <t>Jiná onemocnění matky převážně v souvislosti s těhotenstvím</t>
  </si>
  <si>
    <t>O20–O29</t>
  </si>
  <si>
    <t>Edém‚ proteinurie a hypertenzní onemocnění (pozdní gestóza) v těhotenství‚ při porodu a v šestinedělí</t>
  </si>
  <si>
    <t>O10–O16</t>
  </si>
  <si>
    <t>Těhotenství končící potratem</t>
  </si>
  <si>
    <t>O00–O08</t>
  </si>
  <si>
    <t>XV. Těhotenství, porod a šestinedělí (O00–O99)</t>
  </si>
  <si>
    <t>Jiná onemocnění močové a pohlavní soustavy</t>
  </si>
  <si>
    <t>N99</t>
  </si>
  <si>
    <t>Nezánětlivá onemocnění ženského pohlavního ústrojí</t>
  </si>
  <si>
    <t>N80–N98</t>
  </si>
  <si>
    <t>Zánětlivá onemocnění ženských pánevních orgánů</t>
  </si>
  <si>
    <t>N70–N77</t>
  </si>
  <si>
    <t>Nemoci prsu</t>
  </si>
  <si>
    <t>N60–N64</t>
  </si>
  <si>
    <t>Nemoci mužských pohlavních orgánů</t>
  </si>
  <si>
    <t>N40–N51</t>
  </si>
  <si>
    <t>Jiné nemoci močové soustavy</t>
  </si>
  <si>
    <t>N30–N39</t>
  </si>
  <si>
    <t>Jiné nemoci ledvin a močovodů</t>
  </si>
  <si>
    <t>N25–N29</t>
  </si>
  <si>
    <t>Urolitiáza</t>
  </si>
  <si>
    <t>N20–N23</t>
  </si>
  <si>
    <t>Selhání ledvin</t>
  </si>
  <si>
    <t>N17–N19</t>
  </si>
  <si>
    <t>Tubulo-intersticiální nemoci ledvin</t>
  </si>
  <si>
    <t>N10–N16</t>
  </si>
  <si>
    <t>Nemoci glomerulů</t>
  </si>
  <si>
    <t>N00–N08</t>
  </si>
  <si>
    <t>XIV. Nemoci močové a pohlavní soustavy (N00–N99)</t>
  </si>
  <si>
    <t>Jiná onemocnění svalové a kosterní soustavy a pojivové tkáně</t>
  </si>
  <si>
    <t>M95–M99</t>
  </si>
  <si>
    <t>Osteopatie a chondropatie</t>
  </si>
  <si>
    <t>M80–M94</t>
  </si>
  <si>
    <t>Onemocnění měkké tkáně</t>
  </si>
  <si>
    <t>M60–M79</t>
  </si>
  <si>
    <t>Dorzopatie</t>
  </si>
  <si>
    <t>M40–M54</t>
  </si>
  <si>
    <t>Systémová onemocnění pojivové tkáně</t>
  </si>
  <si>
    <t>M30–M36</t>
  </si>
  <si>
    <t>Artropatie</t>
  </si>
  <si>
    <t>M00–M25</t>
  </si>
  <si>
    <t>XIII. Nemoci svalové a kosterní soustavy a pojivové tkáně (M00–M99)</t>
  </si>
  <si>
    <t>Jiné nemoci kůže a podkožního vaziva</t>
  </si>
  <si>
    <t>L80–L99</t>
  </si>
  <si>
    <t>Nemoci kožních adnex</t>
  </si>
  <si>
    <t>L60–L75</t>
  </si>
  <si>
    <t>Onemocnění kůže a podkožního vaziva spojené se zářením</t>
  </si>
  <si>
    <t>L55–L59</t>
  </si>
  <si>
    <t>Kopřivka – urticaria – a erytém</t>
  </si>
  <si>
    <t>L50–L54</t>
  </si>
  <si>
    <t>Papuloskvamózní onemocnění</t>
  </si>
  <si>
    <t>L40–L45</t>
  </si>
  <si>
    <t>Dermatitida a ekzém</t>
  </si>
  <si>
    <t>L20–L30</t>
  </si>
  <si>
    <t>Puchýřnatá – bulózní – onemocnění</t>
  </si>
  <si>
    <t>L10–L14</t>
  </si>
  <si>
    <t>Infekce kůže a podkožního vaziva</t>
  </si>
  <si>
    <t>L00–L08</t>
  </si>
  <si>
    <t>XII. Nemoci kůže a podkožního vaziva (L00–L99)</t>
  </si>
  <si>
    <t>Jiné nemoci trávicí soustavy</t>
  </si>
  <si>
    <t>K90–K93</t>
  </si>
  <si>
    <t>Nemoci žlučníku‚ žlučových cest a slinivky břišní</t>
  </si>
  <si>
    <t>K80–K87</t>
  </si>
  <si>
    <t>Nemoci jater</t>
  </si>
  <si>
    <t>K70–K77</t>
  </si>
  <si>
    <t>Nemoci peritonea – pobřišnice</t>
  </si>
  <si>
    <t>K65–K67</t>
  </si>
  <si>
    <t>Jiné nemoci střev</t>
  </si>
  <si>
    <t>K55–K64</t>
  </si>
  <si>
    <t>Neinfekční zánět tenkého a tlustého střeva – enteritida a kolitida</t>
  </si>
  <si>
    <t>K50–K52</t>
  </si>
  <si>
    <t>Kýly</t>
  </si>
  <si>
    <t>K40–K46</t>
  </si>
  <si>
    <t>Nemoci apendixu – červovitého přívěsku</t>
  </si>
  <si>
    <t>K35–K38</t>
  </si>
  <si>
    <t>Nemoci jícnu‚ žaludku a dvanáctníku</t>
  </si>
  <si>
    <t>K20–K31</t>
  </si>
  <si>
    <t>Nemoci ústní dutiny‚ slinných žláz a čelistí</t>
  </si>
  <si>
    <t>K00–K14</t>
  </si>
  <si>
    <t>XI. Nemoci trávicí soustavy (K00–K93)</t>
  </si>
  <si>
    <t>Jiné nemoci dýchací soustavy</t>
  </si>
  <si>
    <t>J95–J99</t>
  </si>
  <si>
    <t>Jiné nemoci pohrudnice</t>
  </si>
  <si>
    <t>J90–J94</t>
  </si>
  <si>
    <t>Hnisavé a nekrotické stavy dolní části dýchacího ústrojí</t>
  </si>
  <si>
    <t>J85–J86</t>
  </si>
  <si>
    <t>Jiné nemoci dýchací soustavy postihující hlavně intersticium</t>
  </si>
  <si>
    <t>J80–J84</t>
  </si>
  <si>
    <t>Nemoci plic způsobené zevními činiteli</t>
  </si>
  <si>
    <t>J60–J70</t>
  </si>
  <si>
    <t>Chronické nemoci dolní části dýchacího ústrojí</t>
  </si>
  <si>
    <t>J40–J47</t>
  </si>
  <si>
    <t>Jiné nemoci horních dýchacích cest</t>
  </si>
  <si>
    <t>J30–J39</t>
  </si>
  <si>
    <t>Jiné akutní infekce dolní části dýchacího ústrojí</t>
  </si>
  <si>
    <t>J20–J22</t>
  </si>
  <si>
    <t>Chřipka a zánět plic – pneumonie</t>
  </si>
  <si>
    <t>J09–J18</t>
  </si>
  <si>
    <t>Akutní infekce horních dýchacích cest</t>
  </si>
  <si>
    <t>J00–J06</t>
  </si>
  <si>
    <t>X. Nemoci dýchací soustavy (J00–J99)</t>
  </si>
  <si>
    <t>Jiná a neurčená onemocnění oběhové soustavy</t>
  </si>
  <si>
    <t>I95–I99</t>
  </si>
  <si>
    <t>Nemoci žil‚ mízních cév a mízních uzlin nezařazené jinde</t>
  </si>
  <si>
    <t>I80–I89</t>
  </si>
  <si>
    <t>Nemoci tepen‚ tepének a vlásečnic</t>
  </si>
  <si>
    <t>I70–I79</t>
  </si>
  <si>
    <t>Cévní nemoci mozku</t>
  </si>
  <si>
    <t>I60–I69</t>
  </si>
  <si>
    <t>Jiné formy srdečního onemocnění</t>
  </si>
  <si>
    <t>I30–I52</t>
  </si>
  <si>
    <t>Kardiopulmonální nemoc a nemoci plicního oběhu</t>
  </si>
  <si>
    <t>I26–I28</t>
  </si>
  <si>
    <t>Ischemické nemoci srdeční</t>
  </si>
  <si>
    <t>I20–I25</t>
  </si>
  <si>
    <t>Hypertenzní nemoci</t>
  </si>
  <si>
    <t>I10–I15</t>
  </si>
  <si>
    <t>Chronické revmatické choroby srdeční</t>
  </si>
  <si>
    <t>I05–I09</t>
  </si>
  <si>
    <t>Akutní revmatická horečka</t>
  </si>
  <si>
    <t>I00–I02</t>
  </si>
  <si>
    <t>IX. Nemoci oběhové soustavy (I00–I99)</t>
  </si>
  <si>
    <t>Jiná onemocnění ucha</t>
  </si>
  <si>
    <t>H90–H95</t>
  </si>
  <si>
    <t>Nemoci vnitřního ucha</t>
  </si>
  <si>
    <t>H80–H83</t>
  </si>
  <si>
    <t>Nemoci středního ucha a bradavkového výběžku</t>
  </si>
  <si>
    <t>H65–H75</t>
  </si>
  <si>
    <t>Nemoci zevního ucha</t>
  </si>
  <si>
    <t>H60–H62</t>
  </si>
  <si>
    <t>VIII. Nemoci ucha a bradavkového výběžku (H60–H95)</t>
  </si>
  <si>
    <t>Jiné nemoci oka a očních adnex</t>
  </si>
  <si>
    <t>H55–H59</t>
  </si>
  <si>
    <t>Poruchy vidění a slepota</t>
  </si>
  <si>
    <t>H53–H54</t>
  </si>
  <si>
    <t>Poruchy očních svalů‚ binokulárního pohybu‚ akomodace a refrakce</t>
  </si>
  <si>
    <t>H49–H52</t>
  </si>
  <si>
    <t>Nemoci zrakového nervu a zrakových drah</t>
  </si>
  <si>
    <t>H46–H48</t>
  </si>
  <si>
    <t>Nemoci sklivce a očního bulbu</t>
  </si>
  <si>
    <t>H43–H45</t>
  </si>
  <si>
    <t>Glaukom</t>
  </si>
  <si>
    <t>H40–H42</t>
  </si>
  <si>
    <t>Nemoci cévnatky – chorioidey a sítnice – retiny</t>
  </si>
  <si>
    <t>H30–H36</t>
  </si>
  <si>
    <t>Onemocnění čočky</t>
  </si>
  <si>
    <t>H25–H28</t>
  </si>
  <si>
    <t>Nemoci skléry‚ rohovky‚ duhovky a řasnatého tělesa</t>
  </si>
  <si>
    <t>H15–H22</t>
  </si>
  <si>
    <t>Onemocnění spojivky</t>
  </si>
  <si>
    <t>H10–H13</t>
  </si>
  <si>
    <t>Nemoci očního víčka‚ slzného ústrojí a očnice</t>
  </si>
  <si>
    <t>H00–H06</t>
  </si>
  <si>
    <t>VII. Nemoci oka a očních adnex (H00–H59)</t>
  </si>
  <si>
    <t>Jiné poruchy nervové soustavy</t>
  </si>
  <si>
    <t>G90–G99</t>
  </si>
  <si>
    <t>Mozková obrna a jiné syndromy ochrnutí</t>
  </si>
  <si>
    <t>G80–G83</t>
  </si>
  <si>
    <t>Nemoci myoneurálního spojení a svalů</t>
  </si>
  <si>
    <t>G70–G73</t>
  </si>
  <si>
    <t>Polyneuropatie a jiné nemoci periferní nervové soustavy</t>
  </si>
  <si>
    <t>G60–G64</t>
  </si>
  <si>
    <t>Onemocnění nervů‚ nervových kořenů a pletení</t>
  </si>
  <si>
    <t>G50–G59</t>
  </si>
  <si>
    <t>Poruchy záchvatové – paroxyzmální</t>
  </si>
  <si>
    <t>G40–G47</t>
  </si>
  <si>
    <t>Demyelinizující nemoci centrální nervové soustavy</t>
  </si>
  <si>
    <t>G35–G37</t>
  </si>
  <si>
    <t>Jiné degenerativní nemoci nervové soustavy</t>
  </si>
  <si>
    <t>G30–G32</t>
  </si>
  <si>
    <t>Extrapyramidové a pohybové poruchy</t>
  </si>
  <si>
    <t>G20–G26</t>
  </si>
  <si>
    <t>Systémové atrofie postihující primárně centrální nervovou soustavu</t>
  </si>
  <si>
    <t>G10–G13</t>
  </si>
  <si>
    <t>Zánětlivé nemoci centrální nervové soustavy</t>
  </si>
  <si>
    <t>G00–G09</t>
  </si>
  <si>
    <t>VI. Nemoci nervové soustavy (G00–G99)</t>
  </si>
  <si>
    <t>Neurčená duševní porucha</t>
  </si>
  <si>
    <t>F99</t>
  </si>
  <si>
    <t>Poruchy chování a emocí se začátkem obvykle v dětství a v dospívání</t>
  </si>
  <si>
    <t>F90–F98</t>
  </si>
  <si>
    <t>Poruchy psychického vývoje</t>
  </si>
  <si>
    <t>F80–F89</t>
  </si>
  <si>
    <t>Mentální retardace</t>
  </si>
  <si>
    <t>F70–F79</t>
  </si>
  <si>
    <t>Poruchy osobnosti a chování u dospělých</t>
  </si>
  <si>
    <t>F60–F69</t>
  </si>
  <si>
    <t>Syndromy poruch chování‚ spojené s fyziologickými poruchami a somatickými faktory</t>
  </si>
  <si>
    <t>F50–F59</t>
  </si>
  <si>
    <t>Neurotické‚ stresové a somatoformní poruchy</t>
  </si>
  <si>
    <t>F40–F48</t>
  </si>
  <si>
    <t>Afektivní poruchy (poruchy nálady)</t>
  </si>
  <si>
    <t>F30–F39</t>
  </si>
  <si>
    <t>Schizofrenie‚ poruchy schizotypální a poruchy s bludy</t>
  </si>
  <si>
    <t>F20–F29</t>
  </si>
  <si>
    <t>Poruchy duševní a poruchy chování způsobené užíváním psychoaktivních látek</t>
  </si>
  <si>
    <t>F10–F19</t>
  </si>
  <si>
    <t>Organické duševní poruchy včetně symptomatických</t>
  </si>
  <si>
    <t>F00–F09</t>
  </si>
  <si>
    <t>V. Poruchy duševní a poruchy chování (F00–F99)</t>
  </si>
  <si>
    <t>Poruchy přeměny látek – metabolismu</t>
  </si>
  <si>
    <t>E70–E90</t>
  </si>
  <si>
    <t>Obezita a jiné hyperalimentace</t>
  </si>
  <si>
    <t>E65–E68</t>
  </si>
  <si>
    <t>Jiné nutriční karence</t>
  </si>
  <si>
    <t>E50–E64</t>
  </si>
  <si>
    <t>Podvýživa – malnutrice</t>
  </si>
  <si>
    <t>E40–E46</t>
  </si>
  <si>
    <t>Poruchy jiných žláz s vnitřní sekrecí</t>
  </si>
  <si>
    <t>E20–E35</t>
  </si>
  <si>
    <t>Jiné poruchy regulace glukózy a vnitřní sekrece slinivky břišní</t>
  </si>
  <si>
    <t>E15–E16</t>
  </si>
  <si>
    <t>Diabetes mellitus – cukrovka – úplavice cukrová</t>
  </si>
  <si>
    <t>E10–E14</t>
  </si>
  <si>
    <t>Poruchy štítné žlázy</t>
  </si>
  <si>
    <t>E00–E07</t>
  </si>
  <si>
    <t>IV. Nemoci endokrinní, výživy a přeměny látek (E00–E90)</t>
  </si>
  <si>
    <t>Některé poruchy mechanismu imunity</t>
  </si>
  <si>
    <t>D80–D89</t>
  </si>
  <si>
    <t>Jiné nemoci krve a krvetvorných orgánů</t>
  </si>
  <si>
    <t>D70–D77</t>
  </si>
  <si>
    <t>Vady koagulace‚ purpura a jiné krvácivé stavy</t>
  </si>
  <si>
    <t>D65–D69</t>
  </si>
  <si>
    <t>Aplastické a jiné anemie</t>
  </si>
  <si>
    <t>D60–D64</t>
  </si>
  <si>
    <t>Hemolytické anemie</t>
  </si>
  <si>
    <t>D55–D59</t>
  </si>
  <si>
    <t>Nutriční anemie</t>
  </si>
  <si>
    <t>D50–D53</t>
  </si>
  <si>
    <t>III. Nemoci krve, krvetvorných orgánů a některé poruchy týkající se mechanismu imunity (D50–D89)</t>
  </si>
  <si>
    <t>Novotvary nejistého nebo neznámého chování</t>
  </si>
  <si>
    <t>D37–D48</t>
  </si>
  <si>
    <t>Nezhoubné novotvary</t>
  </si>
  <si>
    <t>D10–D36</t>
  </si>
  <si>
    <t>Novotvary in situ</t>
  </si>
  <si>
    <t>D00–D09</t>
  </si>
  <si>
    <t>Zhoubné novotvary mnohočetných samostatných (primárních) lokalizací</t>
  </si>
  <si>
    <t>C97</t>
  </si>
  <si>
    <t>Zhoubné novotvary mízní‚ krvetvorné a příbuzné tkáně</t>
  </si>
  <si>
    <t>C81–C96</t>
  </si>
  <si>
    <t>Zhoubné novotvary nepřesně určených‚ sekundárních a neurčených lokalizací</t>
  </si>
  <si>
    <t>C76–C80</t>
  </si>
  <si>
    <t>Zhoubné novotvary - Štítná žláza a jiné žlázy s vnitřní sekrecí</t>
  </si>
  <si>
    <t>C73–C75</t>
  </si>
  <si>
    <t>Zhoubné novotvary - Oko‚ mozek a jiné části centrální nervové soustavy</t>
  </si>
  <si>
    <t>C69–C72</t>
  </si>
  <si>
    <t>Zhoubné novotvary - Močové ústrojí</t>
  </si>
  <si>
    <t>C64–C68</t>
  </si>
  <si>
    <t>Zhoubné novotvary - Mužské pohlavní orgány</t>
  </si>
  <si>
    <t>C60–C63</t>
  </si>
  <si>
    <t>Zhoubné novotvary - Ženské pohlavní orgány</t>
  </si>
  <si>
    <t>C51–C58</t>
  </si>
  <si>
    <t>Zhoubné novotvary - Prs</t>
  </si>
  <si>
    <t>C50</t>
  </si>
  <si>
    <t>Zhoubné novotvary - Mezotelová a měkká tkáň</t>
  </si>
  <si>
    <t>C45–C49</t>
  </si>
  <si>
    <t>Melanom a jiné zhoubné novotvary kůže</t>
  </si>
  <si>
    <t>C43–C44</t>
  </si>
  <si>
    <t>Zhoubné novotvary - Kost a kloubní chrupavka</t>
  </si>
  <si>
    <t>C40–C41</t>
  </si>
  <si>
    <t>Zhoubné novotvary - Dýchací soustava a nitrohrudní orgány</t>
  </si>
  <si>
    <t>C30–C39</t>
  </si>
  <si>
    <t>Zhoubné novotvary - Trávicí ústrojí</t>
  </si>
  <si>
    <t>C15–C26</t>
  </si>
  <si>
    <t>Zhoubné novotvary - Ret‚ dutina ústní a hltan</t>
  </si>
  <si>
    <t>C00–C14</t>
  </si>
  <si>
    <t>II. Novotvary (C00–D48)</t>
  </si>
  <si>
    <t>Jiné infekční nemoci</t>
  </si>
  <si>
    <t>B99</t>
  </si>
  <si>
    <t>Bakteriální‚ virová a jiná infekční agens</t>
  </si>
  <si>
    <t>B95–B98</t>
  </si>
  <si>
    <t>Následky infekčních a parazitárních nemocí</t>
  </si>
  <si>
    <t>B90–B94</t>
  </si>
  <si>
    <t>Zavšivení‚ napadení roztoči nebo jinými členovci</t>
  </si>
  <si>
    <t>B85–B89</t>
  </si>
  <si>
    <t>Helmintózy – hlístové nemoci</t>
  </si>
  <si>
    <t>B65–B83</t>
  </si>
  <si>
    <t>Protozoární nemoci</t>
  </si>
  <si>
    <t>B50–B64</t>
  </si>
  <si>
    <t>Mykózy</t>
  </si>
  <si>
    <t>B35–B49</t>
  </si>
  <si>
    <t>Jiné virové nemoci</t>
  </si>
  <si>
    <t>B25–B34</t>
  </si>
  <si>
    <t>Onemocnění virem lidské imunodeficience [HIV]</t>
  </si>
  <si>
    <t>B20–B24</t>
  </si>
  <si>
    <t>Virová hepatitida</t>
  </si>
  <si>
    <t>B15–B19</t>
  </si>
  <si>
    <t>Virové infekce charakterizované postižením kůže a sliznice</t>
  </si>
  <si>
    <t>B00–B09</t>
  </si>
  <si>
    <t>Virové horečky a virové hemoragické horečky přenášené členovci</t>
  </si>
  <si>
    <t>A90–A99</t>
  </si>
  <si>
    <t>Virové infekce centrální nervové soustavy</t>
  </si>
  <si>
    <t>A80–A89</t>
  </si>
  <si>
    <t>Rickettsiózy</t>
  </si>
  <si>
    <t>A75–A79</t>
  </si>
  <si>
    <t>Jiné nemoci způsobené chlamydiemi</t>
  </si>
  <si>
    <t>A70–A74</t>
  </si>
  <si>
    <t>Jiné spirochétové nemoci</t>
  </si>
  <si>
    <t>A65–A69</t>
  </si>
  <si>
    <t>Infekce přenášené převážně sexuálním stykem</t>
  </si>
  <si>
    <t>A50–A64</t>
  </si>
  <si>
    <t>Jiné bakteriální nemoci</t>
  </si>
  <si>
    <t>A30–A49</t>
  </si>
  <si>
    <t>Některé bakteriální zoonózy</t>
  </si>
  <si>
    <t>A20–A28</t>
  </si>
  <si>
    <t>Tuberkulóza</t>
  </si>
  <si>
    <t>A15–A19</t>
  </si>
  <si>
    <t>Střevní infekční nemoci</t>
  </si>
  <si>
    <t>A00–A09</t>
  </si>
  <si>
    <t>I. Některé infekční a parazitární nemoci (A00–B99)</t>
  </si>
  <si>
    <t>Počet hospitalizací v následné péči</t>
  </si>
  <si>
    <t>Počet hospitalizací v akutní lůžkové péči</t>
  </si>
  <si>
    <t>Náklady     (v tis. Kč)</t>
  </si>
  <si>
    <t>Počet unikátních ošetřených pojištěnců</t>
  </si>
  <si>
    <t>Skupina diagnóz</t>
  </si>
  <si>
    <t>Podíl v %</t>
  </si>
  <si>
    <t>T 5.25b - Migrace pojištěnců VZP - dle místní příslušnosti pojištěnce</t>
  </si>
  <si>
    <t>Pořadové číslo</t>
  </si>
  <si>
    <t>Kód léku</t>
  </si>
  <si>
    <t>Název léku</t>
  </si>
  <si>
    <t>Doplněk</t>
  </si>
  <si>
    <t>ATC</t>
  </si>
  <si>
    <t>Počet balení v tis. ks</t>
  </si>
  <si>
    <t>Náklady v tis. Kč</t>
  </si>
  <si>
    <t>0098219</t>
  </si>
  <si>
    <t>FURON</t>
  </si>
  <si>
    <t>40MG TBL NOB 50</t>
  </si>
  <si>
    <t>C03CA01</t>
  </si>
  <si>
    <t>0125114</t>
  </si>
  <si>
    <t>ANOPYRIN</t>
  </si>
  <si>
    <t>100MG TBL NOB 3X20</t>
  </si>
  <si>
    <t>B01AC06</t>
  </si>
  <si>
    <t>0002592</t>
  </si>
  <si>
    <t>MILURIT 100</t>
  </si>
  <si>
    <t>100MG TBL NOB 50</t>
  </si>
  <si>
    <t>M04AA01</t>
  </si>
  <si>
    <t>0201992</t>
  </si>
  <si>
    <t>DETRALEX</t>
  </si>
  <si>
    <t>500MG TBL FLM 120</t>
  </si>
  <si>
    <t>C05CA53</t>
  </si>
  <si>
    <t>0091788</t>
  </si>
  <si>
    <t>NEUROL 0,25</t>
  </si>
  <si>
    <t>0,25MG TBL NOB 30</t>
  </si>
  <si>
    <t>N05BA12</t>
  </si>
  <si>
    <t>0012023</t>
  </si>
  <si>
    <t>VIGANTOL</t>
  </si>
  <si>
    <t>0,5MG/ML POR GTT SOL 1X10ML</t>
  </si>
  <si>
    <t>A11CC05</t>
  </si>
  <si>
    <t>0155782</t>
  </si>
  <si>
    <t>GODASAL 100</t>
  </si>
  <si>
    <t>100MG/50MG TBL NOB 100</t>
  </si>
  <si>
    <t>0053761</t>
  </si>
  <si>
    <t>NEBILET</t>
  </si>
  <si>
    <t>5MG TBL NOB 28</t>
  </si>
  <si>
    <t>C07AB12</t>
  </si>
  <si>
    <t>0188850</t>
  </si>
  <si>
    <t>STACYL</t>
  </si>
  <si>
    <t>100MG TBL ENT 100 I</t>
  </si>
  <si>
    <t>0191922</t>
  </si>
  <si>
    <t>SIOFOR 1000</t>
  </si>
  <si>
    <t>1000MG TBL FLM 60</t>
  </si>
  <si>
    <t>A10BA02</t>
  </si>
  <si>
    <t>0017187</t>
  </si>
  <si>
    <t>NIMESIL</t>
  </si>
  <si>
    <t>100MG POR GRA SUS 30</t>
  </si>
  <si>
    <t>M01AX17</t>
  </si>
  <si>
    <t>0214904</t>
  </si>
  <si>
    <t>EUPHYLLIN CR N 200</t>
  </si>
  <si>
    <t>200MG CPS PRO 50</t>
  </si>
  <si>
    <t>R03DA04</t>
  </si>
  <si>
    <t>0083318</t>
  </si>
  <si>
    <t>DIGOXIN 0,125 LÉČIVA</t>
  </si>
  <si>
    <t>0,125MG TBL NOB 30</t>
  </si>
  <si>
    <t>C01AA05</t>
  </si>
  <si>
    <t>0000168</t>
  </si>
  <si>
    <t>HYDROCHLOROTHIAZID LÉČIVA</t>
  </si>
  <si>
    <t>25MG TBL NOB 20</t>
  </si>
  <si>
    <t>C03AA03</t>
  </si>
  <si>
    <t>0101211</t>
  </si>
  <si>
    <t>PRESTARIUM NEO</t>
  </si>
  <si>
    <t>5MG TBL FLM 90</t>
  </si>
  <si>
    <t>C09AA04</t>
  </si>
  <si>
    <t>0000269</t>
  </si>
  <si>
    <t>PREDNISON 5 LÉČIVA</t>
  </si>
  <si>
    <t>5MG TBL NOB 20</t>
  </si>
  <si>
    <t>H02AB07</t>
  </si>
  <si>
    <t>0176954</t>
  </si>
  <si>
    <t>ALGIFEN NEO</t>
  </si>
  <si>
    <t>500MG/ML+5MG/ML POR GTT SOL 1X50ML</t>
  </si>
  <si>
    <t>A03DA02</t>
  </si>
  <si>
    <t>0201609</t>
  </si>
  <si>
    <t>ZALDIAR</t>
  </si>
  <si>
    <t>37,5MG/325MG TBL FLM 30X1</t>
  </si>
  <si>
    <t>N02AJ13</t>
  </si>
  <si>
    <t>0003801</t>
  </si>
  <si>
    <t>CONCOR COR</t>
  </si>
  <si>
    <t>2,5MG TBL FLM 28</t>
  </si>
  <si>
    <t>C07AB07</t>
  </si>
  <si>
    <t>0030434</t>
  </si>
  <si>
    <t>VEROSPIRON</t>
  </si>
  <si>
    <t>25MG TBL NOB 100</t>
  </si>
  <si>
    <t>C03DA01</t>
  </si>
  <si>
    <t>0094804</t>
  </si>
  <si>
    <t>MODURETIC</t>
  </si>
  <si>
    <t>5MG/50MG TBL NOB 30</t>
  </si>
  <si>
    <t>C03EA01</t>
  </si>
  <si>
    <t>0014075</t>
  </si>
  <si>
    <t>500MG TBL FLM 60</t>
  </si>
  <si>
    <t>0214628</t>
  </si>
  <si>
    <t>VASOCARDIN 50</t>
  </si>
  <si>
    <t>50MG TBL NOB 50</t>
  </si>
  <si>
    <t>C07AB02</t>
  </si>
  <si>
    <t>0001940</t>
  </si>
  <si>
    <t>OXAZEPAM LÉČIVA</t>
  </si>
  <si>
    <t>10MG TBL NOB 20</t>
  </si>
  <si>
    <t>N05BA04</t>
  </si>
  <si>
    <t>0166423</t>
  </si>
  <si>
    <t>RILMENIDIN TEVA</t>
  </si>
  <si>
    <t>1MG TBL NOB 90</t>
  </si>
  <si>
    <t>C02AC06</t>
  </si>
  <si>
    <t>0069189</t>
  </si>
  <si>
    <t>EUTHYROX</t>
  </si>
  <si>
    <t>50MCG TBL NOB 100</t>
  </si>
  <si>
    <t>H03AA01</t>
  </si>
  <si>
    <t>0014957</t>
  </si>
  <si>
    <t>RIVOTRIL</t>
  </si>
  <si>
    <t>0,5MG TBL NOB 50</t>
  </si>
  <si>
    <t>N03AE01</t>
  </si>
  <si>
    <t>0107869</t>
  </si>
  <si>
    <t>APO-ALLOPURINOL</t>
  </si>
  <si>
    <t>100MG TBL NOB 100</t>
  </si>
  <si>
    <t>0031934</t>
  </si>
  <si>
    <t>VENTOLIN INHALER N</t>
  </si>
  <si>
    <t>100MCG/DÁV INH SUS PSS 200DÁV</t>
  </si>
  <si>
    <t>R03AC02</t>
  </si>
  <si>
    <t>0094114</t>
  </si>
  <si>
    <t>WARFARIN ORION</t>
  </si>
  <si>
    <t>5MG TBL NOB 100</t>
  </si>
  <si>
    <t>B01AA03</t>
  </si>
  <si>
    <t>0187425</t>
  </si>
  <si>
    <t>LETROX 50</t>
  </si>
  <si>
    <t>50MCG TBL NOB 100 II</t>
  </si>
  <si>
    <t>0056976</t>
  </si>
  <si>
    <t>TRITACE</t>
  </si>
  <si>
    <t>2,5MG TBL NOB 20</t>
  </si>
  <si>
    <t>C09AA05</t>
  </si>
  <si>
    <t>0215606</t>
  </si>
  <si>
    <t>HELICID 20 ZENTIVA</t>
  </si>
  <si>
    <t>20MG CPS ETD 90</t>
  </si>
  <si>
    <t>A02BC01</t>
  </si>
  <si>
    <t>0200935</t>
  </si>
  <si>
    <t>KALNORMIN</t>
  </si>
  <si>
    <t>1G TBL PRO 30</t>
  </si>
  <si>
    <t>A12BA01</t>
  </si>
  <si>
    <t>0002679</t>
  </si>
  <si>
    <t>BERODUAL N</t>
  </si>
  <si>
    <t>21MCG/50MCG/DÁV INH SOL PSS 200DÁV</t>
  </si>
  <si>
    <t>R03AL01</t>
  </si>
  <si>
    <t>0076064</t>
  </si>
  <si>
    <t>ACIDUM FOLICUM LÉČIVA</t>
  </si>
  <si>
    <t>10MG TBL OBD 30</t>
  </si>
  <si>
    <t>B03BB01</t>
  </si>
  <si>
    <t>0164888</t>
  </si>
  <si>
    <t>CALTRATE 600 MG/400 IU D3 POTAHOVANÁ TABLETA</t>
  </si>
  <si>
    <t>600MG/400IU TBL FLM 90</t>
  </si>
  <si>
    <t>A12AX</t>
  </si>
  <si>
    <t>0189079</t>
  </si>
  <si>
    <t>CALCICHEW D3 LEMON</t>
  </si>
  <si>
    <t>500MG/400IU TBL MND 60</t>
  </si>
  <si>
    <t>0002479</t>
  </si>
  <si>
    <t>DITHIADEN</t>
  </si>
  <si>
    <t>2MG TBL NOB 20</t>
  </si>
  <si>
    <t>R06AX</t>
  </si>
  <si>
    <t>0119672</t>
  </si>
  <si>
    <t>DICLOFENAC DUO PHARMASWISS</t>
  </si>
  <si>
    <t>75MG CPS RDR 30 I</t>
  </si>
  <si>
    <t>M01AB05</t>
  </si>
  <si>
    <t>0076380</t>
  </si>
  <si>
    <t>RHEFLUIN</t>
  </si>
  <si>
    <t>0201970</t>
  </si>
  <si>
    <t>PAMYCON NA PŘÍPRAVU KAPEK</t>
  </si>
  <si>
    <t>33000IU/2500IU DRM PLV SOL 1</t>
  </si>
  <si>
    <t>D06AX</t>
  </si>
  <si>
    <t>0014821</t>
  </si>
  <si>
    <t>CONDROSULF</t>
  </si>
  <si>
    <t>800MG TBL FLM 30</t>
  </si>
  <si>
    <t>M01AX25</t>
  </si>
  <si>
    <t>0005951</t>
  </si>
  <si>
    <t>AMOKSIKLAV 1 G</t>
  </si>
  <si>
    <t>875MG/125MG TBL FLM 14</t>
  </si>
  <si>
    <t>J01CR02</t>
  </si>
  <si>
    <t>0017189</t>
  </si>
  <si>
    <t>KALIUM CHLORATUM BIOMEDICA</t>
  </si>
  <si>
    <t>500MG TBL ENT 100</t>
  </si>
  <si>
    <t>0094933</t>
  </si>
  <si>
    <t>AUGMENTIN 1 G</t>
  </si>
  <si>
    <t>875MG/125MG TBL FLM 14 II</t>
  </si>
  <si>
    <t>0012892</t>
  </si>
  <si>
    <t>AULIN</t>
  </si>
  <si>
    <t>100MG TBL NOB 30</t>
  </si>
  <si>
    <t>0001710</t>
  </si>
  <si>
    <t>MILURIT 300</t>
  </si>
  <si>
    <t>300MG TBL NOB 30</t>
  </si>
  <si>
    <t>0054150</t>
  </si>
  <si>
    <t>EGILOK</t>
  </si>
  <si>
    <t>25MG TBL NOB 60</t>
  </si>
  <si>
    <t>0122690</t>
  </si>
  <si>
    <t>PRESTARIUM NEO COMBI</t>
  </si>
  <si>
    <t>5MG/1,25MG TBL FLM 90</t>
  </si>
  <si>
    <t>C09BA04</t>
  </si>
  <si>
    <t>Náklady          v tis.Kč</t>
  </si>
  <si>
    <t>0027953</t>
  </si>
  <si>
    <t>LANTUS SOLOSTAR</t>
  </si>
  <si>
    <t>100U/ML INJ SOL 5X3ML</t>
  </si>
  <si>
    <t>A10AE04</t>
  </si>
  <si>
    <t>0168904</t>
  </si>
  <si>
    <t>XARELTO</t>
  </si>
  <si>
    <t>20MG TBL FLM 98 II</t>
  </si>
  <si>
    <t>B01AF01</t>
  </si>
  <si>
    <t>0029740</t>
  </si>
  <si>
    <t>EUCREAS</t>
  </si>
  <si>
    <t>50MG/1000MG TBL FLM 60 I</t>
  </si>
  <si>
    <t>A10BD08</t>
  </si>
  <si>
    <t>0180087</t>
  </si>
  <si>
    <t>SYMBICORT TURBUHALER 200 MIKROGRAMŮ/ 6 MIKROGRAMŮ/ INHALACE</t>
  </si>
  <si>
    <t>160MCG/4,5MCG INH PLV 1X120DÁV</t>
  </si>
  <si>
    <t>R03AK07</t>
  </si>
  <si>
    <t>0210402</t>
  </si>
  <si>
    <t>TOUJEO</t>
  </si>
  <si>
    <t>300U/ML INJ SOL 3X1,5ML</t>
  </si>
  <si>
    <t>0029707</t>
  </si>
  <si>
    <t>ADVAGRAF</t>
  </si>
  <si>
    <t>1MG CPS PRO 60</t>
  </si>
  <si>
    <t>L04AD02</t>
  </si>
  <si>
    <t>0168373</t>
  </si>
  <si>
    <t>PRADAXA</t>
  </si>
  <si>
    <t>150MG CPS DUR 60X1 I</t>
  </si>
  <si>
    <t>B01AE07</t>
  </si>
  <si>
    <t>0193802</t>
  </si>
  <si>
    <t>BETMIGA</t>
  </si>
  <si>
    <t>50MG TBL PRO 90</t>
  </si>
  <si>
    <t>G04BD12</t>
  </si>
  <si>
    <t>0028740</t>
  </si>
  <si>
    <t>JANUVIA</t>
  </si>
  <si>
    <t>100MG TBL FLM 28</t>
  </si>
  <si>
    <t>A10BH01</t>
  </si>
  <si>
    <t>0029328</t>
  </si>
  <si>
    <t>110MG CPS DUR 60X1 I</t>
  </si>
  <si>
    <t>0500140</t>
  </si>
  <si>
    <t>JANUMET</t>
  </si>
  <si>
    <t>50MG/1000MG TBL FLM 56</t>
  </si>
  <si>
    <t>A10BD07</t>
  </si>
  <si>
    <t>0047997</t>
  </si>
  <si>
    <t>EZETROL</t>
  </si>
  <si>
    <t>10MG TBL NOB 98 B</t>
  </si>
  <si>
    <t>C10AX09</t>
  </si>
  <si>
    <t>0028151</t>
  </si>
  <si>
    <t>LEVEMIR</t>
  </si>
  <si>
    <t>100U/ML INJ SOL PEP 5X3ML FLEXPEN</t>
  </si>
  <si>
    <t>A10AE05</t>
  </si>
  <si>
    <t>0168451</t>
  </si>
  <si>
    <t>TRAJENTA</t>
  </si>
  <si>
    <t>5MG TBL FLM 90X1</t>
  </si>
  <si>
    <t>A10BH05</t>
  </si>
  <si>
    <t>0197787</t>
  </si>
  <si>
    <t>URIZIA</t>
  </si>
  <si>
    <t>6MG/0,4MG TBL RET 100</t>
  </si>
  <si>
    <t>G04CA53</t>
  </si>
  <si>
    <t>0167653</t>
  </si>
  <si>
    <t>PROLIA</t>
  </si>
  <si>
    <t>60MG INJ SOL 1X1ML I</t>
  </si>
  <si>
    <t>M05BX04</t>
  </si>
  <si>
    <t>0184377</t>
  </si>
  <si>
    <t>COMBAIR</t>
  </si>
  <si>
    <t>100MCG/6MCG/DÁV INH SOL PSS 180DÁV</t>
  </si>
  <si>
    <t>R03AK08</t>
  </si>
  <si>
    <t>0028223</t>
  </si>
  <si>
    <t>LYRICA</t>
  </si>
  <si>
    <t>150MG CPS DUR 56</t>
  </si>
  <si>
    <t>N03AX16</t>
  </si>
  <si>
    <t>0047995</t>
  </si>
  <si>
    <t>10MG TBL NOB 30 B</t>
  </si>
  <si>
    <t>0045958</t>
  </si>
  <si>
    <t>SERETIDE DISKUS</t>
  </si>
  <si>
    <t>50MCG/500MCG INH PLV DOS 1X60DÁV</t>
  </si>
  <si>
    <t>R03AK06</t>
  </si>
  <si>
    <t>0026789</t>
  </si>
  <si>
    <t>NOVORAPID PENFILL</t>
  </si>
  <si>
    <t>A10AB05</t>
  </si>
  <si>
    <t>0026794</t>
  </si>
  <si>
    <t>NOVORAPID FLEXPEN</t>
  </si>
  <si>
    <t>0045964</t>
  </si>
  <si>
    <t>50MCG/250MCG INH PLV DOS 1X60DÁV</t>
  </si>
  <si>
    <t>0149308</t>
  </si>
  <si>
    <t>VICTOZA</t>
  </si>
  <si>
    <t>6MG/ML INJ SOL 2X3ML</t>
  </si>
  <si>
    <t>A10BJ02</t>
  </si>
  <si>
    <t>0201642</t>
  </si>
  <si>
    <t>THROMBOREDUCTIN</t>
  </si>
  <si>
    <t>0,5MG CPS DUR 100</t>
  </si>
  <si>
    <t>L01XX35</t>
  </si>
  <si>
    <t>0028148</t>
  </si>
  <si>
    <t>100U/ML INJ SOL ZVL 5X3ML</t>
  </si>
  <si>
    <t>0115401</t>
  </si>
  <si>
    <t>CLEXANE</t>
  </si>
  <si>
    <t>4000IU(40MG)/0,4ML INJ SOL ISP 10X0,4ML</t>
  </si>
  <si>
    <t>B01AB05</t>
  </si>
  <si>
    <t>0096118</t>
  </si>
  <si>
    <t>VESSEL DUE F</t>
  </si>
  <si>
    <t>250SU CPS MOL 50</t>
  </si>
  <si>
    <t>B01AB11</t>
  </si>
  <si>
    <t>0194361</t>
  </si>
  <si>
    <t>ULTIBRO BREEZHALER</t>
  </si>
  <si>
    <t>85MCG/43MCG INH PLV CPS DUR 30X1+1INH</t>
  </si>
  <si>
    <t>R03AL04</t>
  </si>
  <si>
    <t>0193747</t>
  </si>
  <si>
    <t>ELIQUIS</t>
  </si>
  <si>
    <t>5MG TBL FLM 168</t>
  </si>
  <si>
    <t>B01AF02</t>
  </si>
  <si>
    <t>0026486</t>
  </si>
  <si>
    <t>ACTRAPID PENFILL</t>
  </si>
  <si>
    <t>100IU/ML INJ SOL 5X3ML</t>
  </si>
  <si>
    <t>A10AB01</t>
  </si>
  <si>
    <t>0109810</t>
  </si>
  <si>
    <t>SPIRIVA RESPIMAT</t>
  </si>
  <si>
    <t>2,5MCG INH SOL 1X60DÁV+1INH</t>
  </si>
  <si>
    <t>R03BB04</t>
  </si>
  <si>
    <t>0027396</t>
  </si>
  <si>
    <t>PEGASYS</t>
  </si>
  <si>
    <t>180MCG INJ SOL 1X0,5ML+1J</t>
  </si>
  <si>
    <t>L03AB11</t>
  </si>
  <si>
    <t>0194453</t>
  </si>
  <si>
    <t>VIPIDIA</t>
  </si>
  <si>
    <t>25MG TBL FLM 28</t>
  </si>
  <si>
    <t>A10BH04</t>
  </si>
  <si>
    <t>0029710</t>
  </si>
  <si>
    <t>5MG CPS PRO 30</t>
  </si>
  <si>
    <t>0162012</t>
  </si>
  <si>
    <t>10MG/2,5MG TBL FLM 90</t>
  </si>
  <si>
    <t>0032393</t>
  </si>
  <si>
    <t>SPIRIVA</t>
  </si>
  <si>
    <t>18MCG PLV CPS DUR 30</t>
  </si>
  <si>
    <t>0145988</t>
  </si>
  <si>
    <t>DUODART</t>
  </si>
  <si>
    <t>0,5MG/0,4MG CPS DUR 90</t>
  </si>
  <si>
    <t>G04CA52</t>
  </si>
  <si>
    <t>0059840</t>
  </si>
  <si>
    <t>HYALGAN</t>
  </si>
  <si>
    <t>20MG/2ML INJ SOL 1X2ML</t>
  </si>
  <si>
    <t>M09AX01</t>
  </si>
  <si>
    <t>0093018</t>
  </si>
  <si>
    <t>SORTIS</t>
  </si>
  <si>
    <t>20MG TBL FLM 100</t>
  </si>
  <si>
    <t>C10AA05</t>
  </si>
  <si>
    <t>0115318</t>
  </si>
  <si>
    <t>0193661</t>
  </si>
  <si>
    <t>FORXIGA</t>
  </si>
  <si>
    <t>10MG TBL FLM 90X1</t>
  </si>
  <si>
    <t>A10BK01</t>
  </si>
  <si>
    <t>0092608</t>
  </si>
  <si>
    <t>HUMULIN R CARTRIDGE</t>
  </si>
  <si>
    <t>100IU/ML INJ SOL ZVL 5X3ML</t>
  </si>
  <si>
    <t>0014498</t>
  </si>
  <si>
    <t>OMNIC TOCAS 0,4</t>
  </si>
  <si>
    <t>0,4MG TBL PRO 100</t>
  </si>
  <si>
    <t>G04CA02</t>
  </si>
  <si>
    <t>ATC skupina</t>
  </si>
  <si>
    <t>Název ATC skupiny</t>
  </si>
  <si>
    <t>Náklady v mil. Kč</t>
  </si>
  <si>
    <t>LP na recept</t>
  </si>
  <si>
    <t>ZULP</t>
  </si>
  <si>
    <t>L01</t>
  </si>
  <si>
    <t>Cytostatika</t>
  </si>
  <si>
    <t>A10</t>
  </si>
  <si>
    <t>Léčiva k terapii diabetu</t>
  </si>
  <si>
    <t>L04</t>
  </si>
  <si>
    <t>Imunosupresiva</t>
  </si>
  <si>
    <t>C10</t>
  </si>
  <si>
    <t>Léčiva ovlivňující hladinu lipidů</t>
  </si>
  <si>
    <t>C09</t>
  </si>
  <si>
    <t>Léčiva ovlivňující renin-angiotenzinový systém</t>
  </si>
  <si>
    <t>R03</t>
  </si>
  <si>
    <t>Léčiva k terapii onemocnění spojených s obstrukcí dýchacích cest</t>
  </si>
  <si>
    <t>N06</t>
  </si>
  <si>
    <t>Psychoanaleptika</t>
  </si>
  <si>
    <t>L03</t>
  </si>
  <si>
    <t>Imunostimulancia</t>
  </si>
  <si>
    <t>J01</t>
  </si>
  <si>
    <t>Antibakteriální léčiva pro systémovou aplikaci</t>
  </si>
  <si>
    <t>B01</t>
  </si>
  <si>
    <t>Antikoagulancia, antitrombotika</t>
  </si>
  <si>
    <t>B05</t>
  </si>
  <si>
    <t>Krevní náhrady, infuzní a perfuzní roztoky</t>
  </si>
  <si>
    <t>N05</t>
  </si>
  <si>
    <t>Psycholeptika</t>
  </si>
  <si>
    <t>N03</t>
  </si>
  <si>
    <t>Antiepileptika</t>
  </si>
  <si>
    <t>A02</t>
  </si>
  <si>
    <t>Léčiva k terapii onemocnění spojených s poruchou acidity</t>
  </si>
  <si>
    <t>G04</t>
  </si>
  <si>
    <t>Urologika</t>
  </si>
  <si>
    <t>L02</t>
  </si>
  <si>
    <t>Hormonální léčiva používaná v onkologii</t>
  </si>
  <si>
    <t>B02</t>
  </si>
  <si>
    <t>Hemostyptika, hemostatika</t>
  </si>
  <si>
    <t>M05</t>
  </si>
  <si>
    <t>Léčiva k terapii nemocí kostí</t>
  </si>
  <si>
    <t>N02</t>
  </si>
  <si>
    <t>Analgetika</t>
  </si>
  <si>
    <t>S01</t>
  </si>
  <si>
    <t>Oftalmologika</t>
  </si>
  <si>
    <t>H01</t>
  </si>
  <si>
    <t>Hypofyzární a hypotalamické hormony a analogy</t>
  </si>
  <si>
    <t>B03</t>
  </si>
  <si>
    <t>Antianemika</t>
  </si>
  <si>
    <t>J05</t>
  </si>
  <si>
    <t>Antivirotika pro systémovou aplikaci</t>
  </si>
  <si>
    <t>V08</t>
  </si>
  <si>
    <t>Kontrastní látky</t>
  </si>
  <si>
    <t>V09</t>
  </si>
  <si>
    <t>Diagnostická radiofarmaka</t>
  </si>
  <si>
    <t>C02</t>
  </si>
  <si>
    <t>Antihypertenziva</t>
  </si>
  <si>
    <t>C08</t>
  </si>
  <si>
    <t>Blokátory kalciových kanálů</t>
  </si>
  <si>
    <t>R06</t>
  </si>
  <si>
    <t>Antihistaminika pro systémovou aplikaci</t>
  </si>
  <si>
    <t>C07</t>
  </si>
  <si>
    <t>Beta-blokátory</t>
  </si>
  <si>
    <t>A16</t>
  </si>
  <si>
    <t>Trávicí trakt a metabolismus, jiná léčiva</t>
  </si>
  <si>
    <t>M01</t>
  </si>
  <si>
    <t>Protizánětlivá a protirevmatická léčiva</t>
  </si>
  <si>
    <t>J07</t>
  </si>
  <si>
    <t>Vakcíny</t>
  </si>
  <si>
    <t>J06</t>
  </si>
  <si>
    <t>Hyperimunní séra a imunoglobuliny</t>
  </si>
  <si>
    <t>N04</t>
  </si>
  <si>
    <t>Antiparkinsonika</t>
  </si>
  <si>
    <t>C01</t>
  </si>
  <si>
    <t>Kardiaka</t>
  </si>
  <si>
    <t>G03</t>
  </si>
  <si>
    <t>Pohlavní hormony a modulátory genitálního systému</t>
  </si>
  <si>
    <t>V06</t>
  </si>
  <si>
    <t>Celková výživa</t>
  </si>
  <si>
    <t>C03</t>
  </si>
  <si>
    <t>Diuretika</t>
  </si>
  <si>
    <t>A07</t>
  </si>
  <si>
    <t>Antidiaroika, střevní protizánětlivá a protiinfekční léčiva</t>
  </si>
  <si>
    <t>V03</t>
  </si>
  <si>
    <t>Všechny jiné terapeutické přípravky</t>
  </si>
  <si>
    <t>J02</t>
  </si>
  <si>
    <t>Antimykotika pro systémovou aplikaci</t>
  </si>
  <si>
    <t>H05</t>
  </si>
  <si>
    <t>Léčiva ovlivňující homeostázu vápníku</t>
  </si>
  <si>
    <t>A12</t>
  </si>
  <si>
    <t>Minerální doplňky</t>
  </si>
  <si>
    <t>C05</t>
  </si>
  <si>
    <t>Vazoprotektiva, venofarmaka</t>
  </si>
  <si>
    <t>H02</t>
  </si>
  <si>
    <t>Kortikosteriody pro systémovou aplikaci</t>
  </si>
  <si>
    <t>R01</t>
  </si>
  <si>
    <t>Nosní léčiva</t>
  </si>
  <si>
    <t>N07</t>
  </si>
  <si>
    <t>Jiná léčiva nervového systému</t>
  </si>
  <si>
    <t>V01</t>
  </si>
  <si>
    <t>Alergeny</t>
  </si>
  <si>
    <t>H03</t>
  </si>
  <si>
    <t>Léčiva k terapii onemocnění štítné žlázy</t>
  </si>
  <si>
    <t>C04</t>
  </si>
  <si>
    <t>Periferní vazodilatancia</t>
  </si>
  <si>
    <t>M04</t>
  </si>
  <si>
    <t>Léčiva k terapii dny</t>
  </si>
  <si>
    <t>D07</t>
  </si>
  <si>
    <t>Kortikosteroidy, dermatologické přípravky</t>
  </si>
  <si>
    <t>A04</t>
  </si>
  <si>
    <t>Antiemetika</t>
  </si>
  <si>
    <t>M03</t>
  </si>
  <si>
    <t>Myorelaxancia</t>
  </si>
  <si>
    <t>R05</t>
  </si>
  <si>
    <t>Léčiva proti nachlazení a kašli</t>
  </si>
  <si>
    <t>A05</t>
  </si>
  <si>
    <t>Léčiva k terapii onemocnění jater a žlučových cest</t>
  </si>
  <si>
    <t>A09</t>
  </si>
  <si>
    <t>Digestiva včetně enzymových přípravků</t>
  </si>
  <si>
    <t>A03</t>
  </si>
  <si>
    <t>Léčiva k terapii funkčních poruch trávicího traktu</t>
  </si>
  <si>
    <t>M09</t>
  </si>
  <si>
    <t>Jiná léčiva pro poruchy muskuloskeletálního systému</t>
  </si>
  <si>
    <t>A11</t>
  </si>
  <si>
    <t>Vitaminy</t>
  </si>
  <si>
    <t>D06</t>
  </si>
  <si>
    <t>Antibiotika a chemoterapeutika pro použití v dermatologii</t>
  </si>
  <si>
    <t>D01</t>
  </si>
  <si>
    <t>Antimykotika pro použití v dermatologii</t>
  </si>
  <si>
    <t>G01</t>
  </si>
  <si>
    <t>Gynekologická antiinfektiva a antiseptika</t>
  </si>
  <si>
    <t>A06</t>
  </si>
  <si>
    <t>Laxativa</t>
  </si>
  <si>
    <t>N01</t>
  </si>
  <si>
    <t>Anestetika</t>
  </si>
  <si>
    <t>D10</t>
  </si>
  <si>
    <t>Léčiva k terapii akné</t>
  </si>
  <si>
    <t>D02</t>
  </si>
  <si>
    <t>Emoliencia a protektiva</t>
  </si>
  <si>
    <t>D05</t>
  </si>
  <si>
    <t>Antipsoriatika</t>
  </si>
  <si>
    <t>V10</t>
  </si>
  <si>
    <t>Terapeutická radiofarmaka</t>
  </si>
  <si>
    <t>V04</t>
  </si>
  <si>
    <t>Diagnostika</t>
  </si>
  <si>
    <t>M02</t>
  </si>
  <si>
    <t>Lokální léčiva k terapii bolestí svalů a kloubů</t>
  </si>
  <si>
    <t>G02</t>
  </si>
  <si>
    <t>Jiná gynekologika</t>
  </si>
  <si>
    <t>P01</t>
  </si>
  <si>
    <t>Antiprotozoika</t>
  </si>
  <si>
    <t>D11</t>
  </si>
  <si>
    <t>Jiné dermatologické přípravky</t>
  </si>
  <si>
    <t>S02</t>
  </si>
  <si>
    <t>Otologika</t>
  </si>
  <si>
    <t>R07</t>
  </si>
  <si>
    <t>Jiná léčiva respiračního systému</t>
  </si>
  <si>
    <t>B06</t>
  </si>
  <si>
    <t>Jiné hematologické látky</t>
  </si>
  <si>
    <t>D08</t>
  </si>
  <si>
    <t>Antiseptika a dezinficiencia</t>
  </si>
  <si>
    <t>P03</t>
  </si>
  <si>
    <t>Antiektoparazitika, vč. skabicid. léčiv, insekticidů a repelentů</t>
  </si>
  <si>
    <t>S03</t>
  </si>
  <si>
    <t>Oftalmologika a otologika</t>
  </si>
  <si>
    <t>D03</t>
  </si>
  <si>
    <t>Přípravky pro léčbu ran a vředů</t>
  </si>
  <si>
    <t>P02</t>
  </si>
  <si>
    <t>Anthelmintika</t>
  </si>
  <si>
    <t>H04</t>
  </si>
  <si>
    <t>Pankreatické hormony</t>
  </si>
  <si>
    <t>J04</t>
  </si>
  <si>
    <t>Antimykobakteriální léčiva</t>
  </si>
  <si>
    <t>D04</t>
  </si>
  <si>
    <t>Antipruriginóza, včetně antihistaminik, anestetik, atd.</t>
  </si>
  <si>
    <t>V07</t>
  </si>
  <si>
    <t>Jiné neterapeutické přípravky</t>
  </si>
  <si>
    <t>A01</t>
  </si>
  <si>
    <t>Stomatologické přípravky</t>
  </si>
  <si>
    <t>A14</t>
  </si>
  <si>
    <t>Anabolika pro systémovou aplikaci</t>
  </si>
  <si>
    <t>A08</t>
  </si>
  <si>
    <t>Léčiva k terapii obezity, kromě dietetik</t>
  </si>
  <si>
    <t>Ostatní HVLP</t>
  </si>
  <si>
    <t>IPLP - individuálně připravované léčivé přípravky</t>
  </si>
  <si>
    <t>ZULP - zvlášť účtované léčivé přípravky</t>
  </si>
  <si>
    <t>Podskupina IPLP</t>
  </si>
  <si>
    <t xml:space="preserve">Název </t>
  </si>
  <si>
    <t>Náklady ZULP + recepty (mil. Kč)</t>
  </si>
  <si>
    <t>Individuálně připravované léky (magistraliter)</t>
  </si>
  <si>
    <t>Transfuzní přípravky a krvetvorné buňky</t>
  </si>
  <si>
    <t>Radiofarmaka</t>
  </si>
  <si>
    <t>Biologický materiál</t>
  </si>
  <si>
    <t>Autologní transfuzní přípravky</t>
  </si>
  <si>
    <t>Podskupina ZP a její název</t>
  </si>
  <si>
    <t>01 - Obvazový materiál, náplasti</t>
  </si>
  <si>
    <t>02 - Pomůcky pro inkontinentní</t>
  </si>
  <si>
    <t>03 - Pomůcky stomické</t>
  </si>
  <si>
    <t>04 - Ortopedickoprotetické pomůcky sériově vyráběné</t>
  </si>
  <si>
    <t>05 - Ortopedickoprotetické pomůcky individuálně zhotovené</t>
  </si>
  <si>
    <t>06 - Kompresivní punčochy a návleky</t>
  </si>
  <si>
    <t>07 - Vozíky invalidní včetně příslušenství</t>
  </si>
  <si>
    <t>08 - Sluchadla včetně příslušenství</t>
  </si>
  <si>
    <t>09 - Brýle a optické pomůcky</t>
  </si>
  <si>
    <t>10 - Pomůcky respirační a inhalační</t>
  </si>
  <si>
    <t>11 - Pomůcky pro diabetiky</t>
  </si>
  <si>
    <t>12 - Kompenzační pomůcky pro tělesně postižené</t>
  </si>
  <si>
    <t>13 - Dále nespecifikované pomůcky</t>
  </si>
  <si>
    <t>14 - Kompenzační pomůcky pro zrakově postižené</t>
  </si>
  <si>
    <t>15 - Kompenzační pomůcky pro sluchově postižené</t>
  </si>
  <si>
    <t>16 - Obuv ortopedická</t>
  </si>
  <si>
    <t>17 - Pomůcky pro laryngektomované</t>
  </si>
  <si>
    <t>- krytí</t>
  </si>
  <si>
    <t>- obinadla</t>
  </si>
  <si>
    <t>- kompresy</t>
  </si>
  <si>
    <t>- kalhotky (absorpční, fixační)</t>
  </si>
  <si>
    <t>- vložky absorpční</t>
  </si>
  <si>
    <t>- podložky absorpční</t>
  </si>
  <si>
    <t>- pleny absorpční</t>
  </si>
  <si>
    <t>- sáčky urinální</t>
  </si>
  <si>
    <t>- kondomy urinální</t>
  </si>
  <si>
    <t>- sáčky</t>
  </si>
  <si>
    <t>- podložky</t>
  </si>
  <si>
    <t>- příslušenství (proužky, polštářky, pásky, kroužky, odstraňovače aj.)</t>
  </si>
  <si>
    <t>04 - Ortopedicko protetické pomůcky sériově vyráběné</t>
  </si>
  <si>
    <t>- ortézy a bandáže</t>
  </si>
  <si>
    <t>- epitézy</t>
  </si>
  <si>
    <t>- návleky popáleninové</t>
  </si>
  <si>
    <t>- návleky pahýlové</t>
  </si>
  <si>
    <t>- protézy</t>
  </si>
  <si>
    <t>- protézy dětské</t>
  </si>
  <si>
    <t>- ortézy</t>
  </si>
  <si>
    <t>- ortézy - dětské</t>
  </si>
  <si>
    <t>- úpravy a opravy</t>
  </si>
  <si>
    <t>06 - Kompresní punčochy a návleky</t>
  </si>
  <si>
    <t>- punčochy</t>
  </si>
  <si>
    <t>- zakázkově zhotovované ZP</t>
  </si>
  <si>
    <t>- návleky</t>
  </si>
  <si>
    <t>- kalhoty</t>
  </si>
  <si>
    <t>- vozíky (elektrický, mechanický)</t>
  </si>
  <si>
    <t xml:space="preserve">- příslušenství </t>
  </si>
  <si>
    <t>- opravy a úpravy</t>
  </si>
  <si>
    <t>- kočárky</t>
  </si>
  <si>
    <t>- sluchadla</t>
  </si>
  <si>
    <t>- procesory</t>
  </si>
  <si>
    <t>- tvarovka ušní</t>
  </si>
  <si>
    <t>- čočky brýlové</t>
  </si>
  <si>
    <t>- čočky kontaktní</t>
  </si>
  <si>
    <t>- obruby brýlové</t>
  </si>
  <si>
    <t>- okluzor náplasťový</t>
  </si>
  <si>
    <t>- oční protézy (skleněné, akrylátové)</t>
  </si>
  <si>
    <t>- lupy</t>
  </si>
  <si>
    <t>- dalekohledové systémy</t>
  </si>
  <si>
    <t>- tvrzení, barvení a jiné úpravy optických pomůcek</t>
  </si>
  <si>
    <t>- přístroje (CPAP, BIPAP aj.)</t>
  </si>
  <si>
    <t>- koncentrátor kyslíku</t>
  </si>
  <si>
    <t>- inhalátory</t>
  </si>
  <si>
    <t>- diagnostické proužky</t>
  </si>
  <si>
    <t>- inzulínové pumpy</t>
  </si>
  <si>
    <t>- jehly</t>
  </si>
  <si>
    <t>- lancety a autolancety</t>
  </si>
  <si>
    <t>- glukometry</t>
  </si>
  <si>
    <t>- inzulínová pera</t>
  </si>
  <si>
    <t>- senzory pro CGM</t>
  </si>
  <si>
    <t>- vysílače pro CGM</t>
  </si>
  <si>
    <t>- přijímače pro CGM</t>
  </si>
  <si>
    <t>- berle</t>
  </si>
  <si>
    <t>- chodítka</t>
  </si>
  <si>
    <t>- sedačky (do vany, do sprchy)</t>
  </si>
  <si>
    <t>- křesla (klozetová, toaletní)</t>
  </si>
  <si>
    <t>- polohovací lůžka</t>
  </si>
  <si>
    <t>- nástavce na WC</t>
  </si>
  <si>
    <t>- zařízení (vertikalizační, polohovací)</t>
  </si>
  <si>
    <t>- zvedáky (pojízdné a vanové)</t>
  </si>
  <si>
    <t>- katétry</t>
  </si>
  <si>
    <t>- elastoviskózní roztoky a další roztoky</t>
  </si>
  <si>
    <t>- matrace a antidekubitní podložky</t>
  </si>
  <si>
    <t>- paruky</t>
  </si>
  <si>
    <t>- přístroje lymfodrenážní</t>
  </si>
  <si>
    <t>- hůl slepecká bílá</t>
  </si>
  <si>
    <t>- indikátory světla a hladiny</t>
  </si>
  <si>
    <t>- zesilovač pro indukční poslech</t>
  </si>
  <si>
    <t>- smyčka indukční</t>
  </si>
  <si>
    <t>- obuv</t>
  </si>
  <si>
    <t>-vložky</t>
  </si>
  <si>
    <t>- kanyly</t>
  </si>
  <si>
    <t>- elektrolaryng</t>
  </si>
  <si>
    <t>- odsávačky</t>
  </si>
  <si>
    <t>- cévky odsávací</t>
  </si>
  <si>
    <t>98 - Nespecifikovaný výrobek PZT</t>
  </si>
  <si>
    <t>Výběr z podskupiny 07 - vozíky invalidní včetně příslušenství</t>
  </si>
  <si>
    <t>Jednotka</t>
  </si>
  <si>
    <t>ks</t>
  </si>
  <si>
    <t>Úhrada za vozíky a příslušenství</t>
  </si>
  <si>
    <t>tis. Kč</t>
  </si>
  <si>
    <t xml:space="preserve">Opravy </t>
  </si>
  <si>
    <t>Úhrada celkem</t>
  </si>
  <si>
    <t>41 - Implantáty biologické lidského a zvířecího původu</t>
  </si>
  <si>
    <t>42 - Implantáty spinální, spondylochirurgie</t>
  </si>
  <si>
    <t>43 - Systémy hydrocephalní drenážní, monitorovací likvorové, čidla</t>
  </si>
  <si>
    <t>44 - Implantáty pro chirurgii hlavy a krku</t>
  </si>
  <si>
    <t>53 - Kardiostimulátory, defibrilátory, elektrody, chlopně</t>
  </si>
  <si>
    <t>54 - Systémy implantabilní neurostimulační, elektrody epileptologické</t>
  </si>
  <si>
    <t>55 - Cévní protézy</t>
  </si>
  <si>
    <t>56 - Další chirurgický materiál</t>
  </si>
  <si>
    <t>59 - Fixační pomůcky</t>
  </si>
  <si>
    <t>60 - Jehly</t>
  </si>
  <si>
    <t>62 - Kanyly tracheální, tracheostomické</t>
  </si>
  <si>
    <t>64 - Implantáty kostní, urologické, mammární</t>
  </si>
  <si>
    <t>67 - Katetry, dráty, drény, sety, sondy, soupravy, systémy, vodiče, zavaděče</t>
  </si>
  <si>
    <t>68 - Staplery, prostředky pro laparoskopii</t>
  </si>
  <si>
    <t>69 - Prostředky pro infuzi, transfuzi a dialýzu</t>
  </si>
  <si>
    <t>70 - Prostředky pro anesteziologii a resuscitaci</t>
  </si>
  <si>
    <t>71 - Prostř. pro invaz. použití v perif., intrakran. a neurovask. oblasti</t>
  </si>
  <si>
    <t>77 - Prostředky pro intenzivní a invazivní kardiologii</t>
  </si>
  <si>
    <t>78 - Stenty a stentgrafty</t>
  </si>
  <si>
    <t>80 - Prostředky pro použití v GIT</t>
  </si>
  <si>
    <t>81 - RTG filmy a radiodiagnostické ZP</t>
  </si>
  <si>
    <t>82 - Prostředky k laparoskopickým výkonům ZUM obligatórní (paušál)</t>
  </si>
  <si>
    <t>83 - Porty, katetry implantabilní, katetry centrální žilní</t>
  </si>
  <si>
    <t>84 - Další osteosyntetický materiál</t>
  </si>
  <si>
    <t>85 - Oxygenátory</t>
  </si>
  <si>
    <t>86 - Komponenty pro náhrady kolenního kloubu</t>
  </si>
  <si>
    <t>87 - Komponenty pro náhrady kyčelního kloubu</t>
  </si>
  <si>
    <t>88 - Komponenty pro náhrady ostatních kloubů</t>
  </si>
  <si>
    <t>89 - Cementy kostní</t>
  </si>
  <si>
    <t>90 - ZP pro robotické výkony</t>
  </si>
  <si>
    <t>91 - Komponenty pro osteosyntetickou zevní fixaci</t>
  </si>
  <si>
    <t>92 - Kardiostehy</t>
  </si>
  <si>
    <t>ZUM celkem</t>
  </si>
  <si>
    <t>Stomatologické výrobky</t>
  </si>
  <si>
    <t>ZUM - zvlášť účtovaný materiál</t>
  </si>
  <si>
    <t>- obvazy</t>
  </si>
  <si>
    <t>-  NPWT (podtlaková terapie)</t>
  </si>
  <si>
    <t>- chlopně</t>
  </si>
  <si>
    <t>- sety pro implantaci</t>
  </si>
  <si>
    <t>- štěpy</t>
  </si>
  <si>
    <t>- rohovky</t>
  </si>
  <si>
    <t>- rohovková lamela</t>
  </si>
  <si>
    <t>- systémy hydrocephalní drenážní</t>
  </si>
  <si>
    <t>- systémy zevní drenážní a monitorovací</t>
  </si>
  <si>
    <t>- čidla pro měření nitrolebního tlaku</t>
  </si>
  <si>
    <t>- implantát kochleární systém</t>
  </si>
  <si>
    <t>- ostatní implantáty (kraniální, kraniofaciální, mandibulární, maxillofaciální, aj.)</t>
  </si>
  <si>
    <t>- kardiostimulátor dvoudutinový</t>
  </si>
  <si>
    <t>- kardiostimulátor jednodutinový</t>
  </si>
  <si>
    <t>- kardiostimulátor biventrikulární</t>
  </si>
  <si>
    <t>- defibrilátor jednodutinový</t>
  </si>
  <si>
    <t>- defibrilátor dvoudutinový</t>
  </si>
  <si>
    <t>- defibrilátor biventrikulární</t>
  </si>
  <si>
    <t>- elektrody</t>
  </si>
  <si>
    <t>- neurostimulační implantabilní systémy</t>
  </si>
  <si>
    <t>- epileptologické elektrody (invazivní, semiinvazivní)</t>
  </si>
  <si>
    <t>- cévní protézy</t>
  </si>
  <si>
    <t>- záplaty</t>
  </si>
  <si>
    <t>- membrány</t>
  </si>
  <si>
    <t>- síťky</t>
  </si>
  <si>
    <t>- lepidlo (tkáňové, biologické)</t>
  </si>
  <si>
    <t>- návleky na OPMI</t>
  </si>
  <si>
    <t>- bioptická jehla</t>
  </si>
  <si>
    <t>- lokalizátor prsních lézí</t>
  </si>
  <si>
    <t>- kostní implantáty</t>
  </si>
  <si>
    <t>- urologické implantáty</t>
  </si>
  <si>
    <t>- mammární implantáty</t>
  </si>
  <si>
    <t>- katetry</t>
  </si>
  <si>
    <t>- dráty</t>
  </si>
  <si>
    <t>- vodič</t>
  </si>
  <si>
    <t>- zaváděcí kanyla pro perkutánní použití</t>
  </si>
  <si>
    <t>- staplery</t>
  </si>
  <si>
    <t>- zásobníky do staplerů</t>
  </si>
  <si>
    <t>- trokary</t>
  </si>
  <si>
    <t>- sety (autotransfuzní, dialyzační, separační, aj.)</t>
  </si>
  <si>
    <t>- infuzní pumpy</t>
  </si>
  <si>
    <t>- tubus endotracheální a endobronchiální</t>
  </si>
  <si>
    <t>- rourky tracheální a endobronchiální</t>
  </si>
  <si>
    <t>- set pro inhalaci radioaerosolu</t>
  </si>
  <si>
    <t>71 - Prostředky pro invazivní použití v periferní, intrakraniální a neurovaskulární oblasti</t>
  </si>
  <si>
    <t>- balónkový katetr</t>
  </si>
  <si>
    <t>- embolizační spirála</t>
  </si>
  <si>
    <t>- vodiče</t>
  </si>
  <si>
    <t>- vodící katetr</t>
  </si>
  <si>
    <t>- ablační katetr</t>
  </si>
  <si>
    <t>- ostatní katetry (diagnostický, dilatační, elektrofyziologický aj.)</t>
  </si>
  <si>
    <t xml:space="preserve">- vodící drát </t>
  </si>
  <si>
    <t>- indeflátory</t>
  </si>
  <si>
    <t>- stentgraft</t>
  </si>
  <si>
    <t>- koronární stenty</t>
  </si>
  <si>
    <t>- ostatní stenty (ureterální, vaskulární aj.)</t>
  </si>
  <si>
    <t>- vodiče (drátěný, nerez, nitinolový atp.)</t>
  </si>
  <si>
    <t>- balónky (dilatační, extrakční aj.)</t>
  </si>
  <si>
    <t>- extraktor</t>
  </si>
  <si>
    <t>- cholecystektomie prostá (DRG 90818)</t>
  </si>
  <si>
    <t>- asistovaná vaginální hysterektomie (LAVH) děloha menší než grav.</t>
  </si>
  <si>
    <t>- hernioplastika jednostranná (DRG 90796)</t>
  </si>
  <si>
    <t>- appendektomie (DRG 90795)</t>
  </si>
  <si>
    <t>- adnexetomie (DRG 90809)</t>
  </si>
  <si>
    <t>- porty</t>
  </si>
  <si>
    <t>- set pro aplikaci cytostatik</t>
  </si>
  <si>
    <t>- šrouby</t>
  </si>
  <si>
    <t>- hřeby a hřebíky</t>
  </si>
  <si>
    <t>- dlahy</t>
  </si>
  <si>
    <t>- nástavec shaveru</t>
  </si>
  <si>
    <t>- oxygenátor a příslušenství</t>
  </si>
  <si>
    <t>- mimotělní oběh</t>
  </si>
  <si>
    <t>- mechanická srdeční podpora</t>
  </si>
  <si>
    <t>- náhrada ramenního kloubu</t>
  </si>
  <si>
    <t>- náhrada loketního kloubu</t>
  </si>
  <si>
    <t>- kauter</t>
  </si>
  <si>
    <t>- jehelec</t>
  </si>
  <si>
    <t>- příslušenství</t>
  </si>
  <si>
    <t>- kleště</t>
  </si>
  <si>
    <t>Počet oš. poj. za rok 2016</t>
  </si>
  <si>
    <t>Úhrada na 1 oš. poj. za rok 2016 v Kč</t>
  </si>
  <si>
    <t>ZUM (Protetika)</t>
  </si>
  <si>
    <t>Kapitola V. – Činnost zdravotnických zařízení</t>
  </si>
  <si>
    <t>Indikační skupina</t>
  </si>
  <si>
    <t>Komplexní lázeňská péče</t>
  </si>
  <si>
    <t>Příspěvková lázeňská péče</t>
  </si>
  <si>
    <t>Rok</t>
  </si>
  <si>
    <t>Dospělí pacienti</t>
  </si>
  <si>
    <t>Děti a dorost</t>
  </si>
  <si>
    <t>Nemoci onkologické</t>
  </si>
  <si>
    <t>Nemoci oběhového ústrojí</t>
  </si>
  <si>
    <t>Nemoci trávicího ústrojí</t>
  </si>
  <si>
    <t>Nemoci z poruch výměny látkové a žláz s vnitřní sekrecí</t>
  </si>
  <si>
    <t>Nemoci dýchacího ústrojí</t>
  </si>
  <si>
    <t>Nemoci nervové</t>
  </si>
  <si>
    <t>Nemoci pohybového ústrojí</t>
  </si>
  <si>
    <t xml:space="preserve">Nemoci močového ústrojí </t>
  </si>
  <si>
    <t>Duševní poruchy</t>
  </si>
  <si>
    <t>Nemoci kožní</t>
  </si>
  <si>
    <t>Nemoci gynekologické</t>
  </si>
  <si>
    <t>Typ ozdravného programu</t>
  </si>
  <si>
    <t>Počet odléčených pacientů</t>
  </si>
  <si>
    <t>Náklady na ozdravenskou péči v Kč</t>
  </si>
  <si>
    <t>Životní prostředí</t>
  </si>
  <si>
    <t>Životní styl</t>
  </si>
  <si>
    <t>Rekonvalescence</t>
  </si>
  <si>
    <t>Psychiatrické léčebny</t>
  </si>
  <si>
    <t>OLÚ - TRN</t>
  </si>
  <si>
    <t>OLÚ rehabilitace</t>
  </si>
  <si>
    <t>NIP</t>
  </si>
  <si>
    <t>DIOP</t>
  </si>
  <si>
    <t>LDN</t>
  </si>
  <si>
    <t>Ošetřovatelská péče</t>
  </si>
  <si>
    <t>Hospic</t>
  </si>
  <si>
    <t>-</t>
  </si>
  <si>
    <r>
      <t>Poznámka: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údaje včetně péče poskytnuté v zařízeních následné péče začleněných v rámci nemocnic</t>
    </r>
  </si>
  <si>
    <t>85 a více let</t>
  </si>
  <si>
    <t>DZS - lůžková ZZ</t>
  </si>
  <si>
    <t>DZS - samostatná ZZ</t>
  </si>
  <si>
    <t>Počet převezených pojištěnců (kontakty)</t>
  </si>
  <si>
    <t>Počet km</t>
  </si>
  <si>
    <t>Počet bodů</t>
  </si>
  <si>
    <t>Náklady (v Kč)</t>
  </si>
  <si>
    <t>ZZS</t>
  </si>
  <si>
    <t>PPNP</t>
  </si>
  <si>
    <t>LSPP - lůžková ZZ</t>
  </si>
  <si>
    <t>LSPP - ostatní</t>
  </si>
  <si>
    <t>Počet ošetřených pojištěnců (kontakty)</t>
  </si>
  <si>
    <t>T 5.14a – Ukazatele v roce 2016 – ambulantní péče v AZZ</t>
  </si>
  <si>
    <t>Název odbornosti</t>
  </si>
  <si>
    <t>Počet kontaktů za rok 2016</t>
  </si>
  <si>
    <t>Počet oš. pojištěnců za rok 2016</t>
  </si>
  <si>
    <t>Celkový počet bodů za rok 2016</t>
  </si>
  <si>
    <t>Náklady na léky a ZP za rok 2016 v Kč *)</t>
  </si>
  <si>
    <t>Počet bodů na 1 oš. poj. VZP za rok 2016</t>
  </si>
  <si>
    <t>Úhrada za léky a ZP na 1 oš. poj. za rok 2016 v Kč</t>
  </si>
  <si>
    <t>Pracoviště interního lékařství</t>
  </si>
  <si>
    <t>101</t>
  </si>
  <si>
    <t>Pracoviště angiologie</t>
  </si>
  <si>
    <t>102</t>
  </si>
  <si>
    <t>Pracoviště diabetologie</t>
  </si>
  <si>
    <t>103</t>
  </si>
  <si>
    <t>Pracoviště endokrinologie (mimo laboratorní činnosti)</t>
  </si>
  <si>
    <t>104</t>
  </si>
  <si>
    <t>Pracoviště gastroenterologie a hepatologie</t>
  </si>
  <si>
    <t>105</t>
  </si>
  <si>
    <t>Pracoviště geriatrie</t>
  </si>
  <si>
    <t>106</t>
  </si>
  <si>
    <t>Pracoviště kardiologie</t>
  </si>
  <si>
    <t>107</t>
  </si>
  <si>
    <t>Pracoviště nefrologie</t>
  </si>
  <si>
    <t>108</t>
  </si>
  <si>
    <t>Pracoviště revmatologie</t>
  </si>
  <si>
    <t>109</t>
  </si>
  <si>
    <t>Pracoviště hemodialýzy</t>
  </si>
  <si>
    <t>Pracoviště fyziatrie a rehabilitačního lékařství</t>
  </si>
  <si>
    <t>201</t>
  </si>
  <si>
    <t>Pracoviště klinické hematologie</t>
  </si>
  <si>
    <t>202</t>
  </si>
  <si>
    <t>Pracoviště přenosných nemocí</t>
  </si>
  <si>
    <t>203</t>
  </si>
  <si>
    <t>Pracoviště tělovýchovného lékařství</t>
  </si>
  <si>
    <t>204</t>
  </si>
  <si>
    <t>Pracoviště pneumologie a ftizeologie</t>
  </si>
  <si>
    <t>205</t>
  </si>
  <si>
    <t>Pracoviště klinické farmakologie (mimo laboratorní činnosti)</t>
  </si>
  <si>
    <t>206</t>
  </si>
  <si>
    <t>Pracoviště alergologie a klinické imunologie</t>
  </si>
  <si>
    <t>207</t>
  </si>
  <si>
    <t>Pracoviště lékařské genetiky</t>
  </si>
  <si>
    <t>208</t>
  </si>
  <si>
    <t>Pracoviště neurologie</t>
  </si>
  <si>
    <t>209</t>
  </si>
  <si>
    <t>Pracoviště pediatrie</t>
  </si>
  <si>
    <t>301</t>
  </si>
  <si>
    <t>Pracoviště dětské kardiologie</t>
  </si>
  <si>
    <t>302</t>
  </si>
  <si>
    <t>Pracoviště dorostového lékařství</t>
  </si>
  <si>
    <t>303</t>
  </si>
  <si>
    <t>Pracoviště psychiatrie</t>
  </si>
  <si>
    <t>305</t>
  </si>
  <si>
    <t>Pracoviště dětské psychiatrie</t>
  </si>
  <si>
    <t>306</t>
  </si>
  <si>
    <t>Pracoviště léčby alkoholismu a jiných toxikomanií</t>
  </si>
  <si>
    <t>308</t>
  </si>
  <si>
    <t>Pracoviště sexuologie</t>
  </si>
  <si>
    <t>309</t>
  </si>
  <si>
    <t>Pracoviště pracovního lékařství</t>
  </si>
  <si>
    <t>401</t>
  </si>
  <si>
    <t>Pracoviště klinické onkologie (bez radiační onkologie)</t>
  </si>
  <si>
    <t>402</t>
  </si>
  <si>
    <t>Pracoviště radioterapie a radiační onkologie</t>
  </si>
  <si>
    <t>403</t>
  </si>
  <si>
    <t>Pracoviště dermatovenerologie</t>
  </si>
  <si>
    <t>404</t>
  </si>
  <si>
    <t>Pracoviště dětské dermatologie</t>
  </si>
  <si>
    <t>405</t>
  </si>
  <si>
    <t>Pracoviště korektivní dermatologie</t>
  </si>
  <si>
    <t>406</t>
  </si>
  <si>
    <t>Pracoviště nukleární medicíny</t>
  </si>
  <si>
    <t>407</t>
  </si>
  <si>
    <t>Pracoviště dětské neurologie</t>
  </si>
  <si>
    <t>409</t>
  </si>
  <si>
    <t>Pracoviště chirurgie</t>
  </si>
  <si>
    <t>501</t>
  </si>
  <si>
    <t>Pracoviště dětské chirurgie</t>
  </si>
  <si>
    <t>502</t>
  </si>
  <si>
    <t>Pracoviště úrazové chirurgie</t>
  </si>
  <si>
    <t>503</t>
  </si>
  <si>
    <t>Pracoviště cévní chirurgie</t>
  </si>
  <si>
    <t>504</t>
  </si>
  <si>
    <t>Pracoviště neurochirurgie</t>
  </si>
  <si>
    <t>506</t>
  </si>
  <si>
    <t>Pracoviště hrudní chirurgie</t>
  </si>
  <si>
    <t>507</t>
  </si>
  <si>
    <t>Pracoviště plastické chirurgie</t>
  </si>
  <si>
    <t>601</t>
  </si>
  <si>
    <t>Pracoviště gynekologie a porodnictví</t>
  </si>
  <si>
    <t>603</t>
  </si>
  <si>
    <t>Pracoviště dětské gynekologie</t>
  </si>
  <si>
    <t>604</t>
  </si>
  <si>
    <t>Pracoviště ortopedie</t>
  </si>
  <si>
    <t>606</t>
  </si>
  <si>
    <t>Pracoviště ortopedické protetiky</t>
  </si>
  <si>
    <t>607</t>
  </si>
  <si>
    <t>Pracoviště akreditovaného centra asistované reprodukce</t>
  </si>
  <si>
    <t>Pracoviště otorinolaryngologie</t>
  </si>
  <si>
    <t>701</t>
  </si>
  <si>
    <t>Pracoviště foniatrie</t>
  </si>
  <si>
    <t>702</t>
  </si>
  <si>
    <t>Pracoviště dětské otorinolaryngologie</t>
  </si>
  <si>
    <t>704</t>
  </si>
  <si>
    <t>Pracoviště oftalmologie</t>
  </si>
  <si>
    <t>705</t>
  </si>
  <si>
    <t>Pracoviště urologie</t>
  </si>
  <si>
    <t>706</t>
  </si>
  <si>
    <t>Pracoviště dětské urologie</t>
  </si>
  <si>
    <t>707</t>
  </si>
  <si>
    <t>Pracoviště anesteziologie a intenzivní medicíny</t>
  </si>
  <si>
    <t>708</t>
  </si>
  <si>
    <t>Pracoviště klinické psychologie</t>
  </si>
  <si>
    <t>Samostatné pracoviště fyzioterapeutů</t>
  </si>
  <si>
    <t>Pracoviště klinické logopedie</t>
  </si>
  <si>
    <t>Samostatné prac. jiných zdrav. pracovníků - vysokoškoláků</t>
  </si>
  <si>
    <t>904</t>
  </si>
  <si>
    <t>Samostatné pracoviště zrakových terapeutů</t>
  </si>
  <si>
    <t>905</t>
  </si>
  <si>
    <t>Prac.ošetřovat. a rehabilit.péče v pobyt.zaříz.sociál.služeb</t>
  </si>
  <si>
    <t>Samostatné pracoviště psychiatrických sester</t>
  </si>
  <si>
    <t>Samostatné pracoviště nutričních terapeutů</t>
  </si>
  <si>
    <t>Samostatné pracoviště ergoterapeutů</t>
  </si>
  <si>
    <t>Samostatné pracoviště adiktologů</t>
  </si>
  <si>
    <t>919</t>
  </si>
  <si>
    <t>Samostatné pracoviště porodních asistentek</t>
  </si>
  <si>
    <t>Pracoviště domácí péče - SZP</t>
  </si>
  <si>
    <t>925</t>
  </si>
  <si>
    <t>Odbornost pro pilotní program paliativní péče</t>
  </si>
  <si>
    <t>926</t>
  </si>
  <si>
    <t>Samostatné pracoviště ortoptistů</t>
  </si>
  <si>
    <t>*) Náklady na léky (recepty a ZULP) a ZP (poukazy a ZUM)</t>
  </si>
  <si>
    <t>ZULP – zvlášť účtované léčivé přípravky</t>
  </si>
  <si>
    <t>ZUM – zvlášť účtovaný materiál</t>
  </si>
  <si>
    <t>T 5.14a – Ukazatele v roce 2016 – ambulantní péče v LZZ</t>
  </si>
  <si>
    <t>Pracoviště tuberkulózy a respiračních nemocí</t>
  </si>
  <si>
    <t>Pracoviště neonatologie</t>
  </si>
  <si>
    <t>304</t>
  </si>
  <si>
    <t>Pracoviště gerontopsychiatrie</t>
  </si>
  <si>
    <t>307</t>
  </si>
  <si>
    <t>Pracoviště kardiochirurgie</t>
  </si>
  <si>
    <t>505</t>
  </si>
  <si>
    <t>Pracoviště popáleninové medicíny</t>
  </si>
  <si>
    <t>602</t>
  </si>
  <si>
    <t>Pracoviště čelistní a obličejové chirurgie</t>
  </si>
  <si>
    <t>605</t>
  </si>
  <si>
    <t>Pracoviště audiologie</t>
  </si>
  <si>
    <t>703</t>
  </si>
  <si>
    <t>Pracoviště anesteziologicko-resuscitační</t>
  </si>
  <si>
    <t>Samostatné prac. jiných zdrav. pracovníků – vysokoškoláků</t>
  </si>
  <si>
    <t>Pracoviště domácí péče – SZP</t>
  </si>
  <si>
    <t>Samostatné prac. ortoptických sester</t>
  </si>
  <si>
    <t>T 5.14b – Ukazatele v roce 2016 –  komplement a radiodiagnostika v AZZ</t>
  </si>
  <si>
    <t>Pracoviště transfuzní služby</t>
  </si>
  <si>
    <t>222</t>
  </si>
  <si>
    <t>Pracoviště klinické biochemie</t>
  </si>
  <si>
    <t>801</t>
  </si>
  <si>
    <t>Pracoviště lékařské mikrobiologie</t>
  </si>
  <si>
    <t>802</t>
  </si>
  <si>
    <t>Pracoviště lékařské parazitologie</t>
  </si>
  <si>
    <t>804</t>
  </si>
  <si>
    <t>Pracoviště lékařské virologie</t>
  </si>
  <si>
    <t>805</t>
  </si>
  <si>
    <t>Pracoviště s osvědčením pro provádění screeningu nádoru prsu</t>
  </si>
  <si>
    <t>806</t>
  </si>
  <si>
    <t>Pracoviště patologické anatomie</t>
  </si>
  <si>
    <t>Pracoviště radiodiagnostiky</t>
  </si>
  <si>
    <t>Pracoviště magnetické rezonance</t>
  </si>
  <si>
    <t>810</t>
  </si>
  <si>
    <t>Pracoviště jiného laboratorního oboru</t>
  </si>
  <si>
    <t>812</t>
  </si>
  <si>
    <t>Laboratoř alergologická a imunologická</t>
  </si>
  <si>
    <t>813</t>
  </si>
  <si>
    <t>Laboratoř toxikologická</t>
  </si>
  <si>
    <t>814</t>
  </si>
  <si>
    <t>Laboratoř nukleární medicíny</t>
  </si>
  <si>
    <t>815</t>
  </si>
  <si>
    <t>Laboratoř lékařské genetiky</t>
  </si>
  <si>
    <t>816</t>
  </si>
  <si>
    <t>Laboratoř klinické cytologie</t>
  </si>
  <si>
    <t>817</t>
  </si>
  <si>
    <t>Laboratoř hematologická</t>
  </si>
  <si>
    <t>818</t>
  </si>
  <si>
    <t>Laboratoř provádějící screening karcinomu děložního hrdla</t>
  </si>
  <si>
    <t>Laboratoř mykologická</t>
  </si>
  <si>
    <t>822</t>
  </si>
  <si>
    <t>T 5.14b – Ukazatele v roce 2016 –  komplement a radiodiagnostika v LZZ</t>
  </si>
  <si>
    <t>Počet bodů na 1 oš. poj. VZP za rok 201</t>
  </si>
  <si>
    <t>Pracoviště lékařské bakteriologie</t>
  </si>
  <si>
    <t>803</t>
  </si>
  <si>
    <t>Pracoviště soudního lékařství</t>
  </si>
  <si>
    <t>Ambulance klinické biochemie</t>
  </si>
  <si>
    <t>Název diagnostické skupiny</t>
  </si>
  <si>
    <t>Recepty</t>
  </si>
  <si>
    <t>ZULP + Recepty</t>
  </si>
  <si>
    <t>Náklady tis.Kč</t>
  </si>
  <si>
    <t>Počet UOP</t>
  </si>
  <si>
    <t>KOC-NHL (Non Hodgkinský lymfom)</t>
  </si>
  <si>
    <t>Nádory močového ústrojí</t>
  </si>
  <si>
    <t>Zhoubný nádor prostaty</t>
  </si>
  <si>
    <t>LP schvalované RL*</t>
  </si>
  <si>
    <t xml:space="preserve"> -</t>
  </si>
  <si>
    <t>UOP - unikátní ošetřený pojištěnec</t>
  </si>
  <si>
    <t>Náklady tis. Kč</t>
  </si>
  <si>
    <t>Asthma</t>
  </si>
  <si>
    <t>Centrální venózní okluze</t>
  </si>
  <si>
    <t>Digitální ulcerace u systémové sklerodermie</t>
  </si>
  <si>
    <t>GIST (Gastro-intestinální stromální tumor)</t>
  </si>
  <si>
    <t>Oftalmologie - diabetes mellitus</t>
  </si>
  <si>
    <t>Osteosarkom</t>
  </si>
  <si>
    <t>Nieman-Pickova choroba</t>
  </si>
  <si>
    <t>CHOPN (Chronická obstrukční plicní nemoc)</t>
  </si>
  <si>
    <t>Synagis - kardio</t>
  </si>
  <si>
    <t>Synagis - nedonošenci</t>
  </si>
  <si>
    <t>Synagis - pneumo</t>
  </si>
  <si>
    <t>Počet hospitalizací</t>
  </si>
  <si>
    <t>Průměrná doba hospitalizace</t>
  </si>
  <si>
    <t>ZUM
(v tis. Kč)</t>
  </si>
  <si>
    <t>Body
(v tis.)</t>
  </si>
  <si>
    <t>ZULP
(v tis. Kč)</t>
  </si>
  <si>
    <t>Ostatní Kč
(v tis. Kč)</t>
  </si>
  <si>
    <t>ZUM na 1 hospitalizaci</t>
  </si>
  <si>
    <t>Body na 1 hospitalizaci</t>
  </si>
  <si>
    <t>ZULP na 1 hospitalizaci</t>
  </si>
  <si>
    <t>Ostatní Kč na 1 hospitalizaci</t>
  </si>
  <si>
    <t>Nemocnice typu A - velké a fakultní nemocnice</t>
  </si>
  <si>
    <t>ZUM na hospitalizaci</t>
  </si>
  <si>
    <t>Body na hospitalizaci</t>
  </si>
  <si>
    <t>ZULP na hospitalizaci</t>
  </si>
  <si>
    <t>Ostatní Kč na hospitalizaci</t>
  </si>
  <si>
    <t>Nemocnice typu B - okresní nemocnice a ostatní nemocnice</t>
  </si>
  <si>
    <t>Nemocnice typu S - specializované nemocnice</t>
  </si>
  <si>
    <t>DRG báze</t>
  </si>
  <si>
    <t>Název DRG báze</t>
  </si>
  <si>
    <t>Počet případů</t>
  </si>
  <si>
    <t>Průměrná délka hospitalizace (dny)</t>
  </si>
  <si>
    <t>Podíl případů (v %)</t>
  </si>
  <si>
    <t>Podíl případů dle ukončení hospitalizace (v %)</t>
  </si>
  <si>
    <t>Podíl nekmenových pojištěnců         (v %)</t>
  </si>
  <si>
    <t>bez komplikací</t>
  </si>
  <si>
    <t>s komplikacemi</t>
  </si>
  <si>
    <t>se závažnými komplikacemi a přidruženými chorobami</t>
  </si>
  <si>
    <t>propuštění do ambulantní péče</t>
  </si>
  <si>
    <t>překlad na akutní lůžko jiného ZZ</t>
  </si>
  <si>
    <t>úmrtí</t>
  </si>
  <si>
    <t>jiný způsob (soc. péče, následná péče)</t>
  </si>
  <si>
    <t>0001</t>
  </si>
  <si>
    <t>Transplantace srdce a/nebo plic</t>
  </si>
  <si>
    <t>0002</t>
  </si>
  <si>
    <t>Transplantace jater</t>
  </si>
  <si>
    <t>0003</t>
  </si>
  <si>
    <t>Allogenní transplantace kostní dřeně</t>
  </si>
  <si>
    <t>0004</t>
  </si>
  <si>
    <t>Dlouhodobá mechanická ventilace &gt; 240 hodin (11-21 dní)</t>
  </si>
  <si>
    <t>0005</t>
  </si>
  <si>
    <t>Dlouhodobá mechanická ventilace &gt; 96 hodin (5-10 dní)</t>
  </si>
  <si>
    <t>0006</t>
  </si>
  <si>
    <t>Dlouhodobá mechanická ventilace &gt; 1800 hodin (více než 75 dní)</t>
  </si>
  <si>
    <t>0007</t>
  </si>
  <si>
    <t>Dlouhodobá mechanická ventilace &gt; 1008 hodin (více než 43 dní) s transplantací srdce, plic, jater, kostní dřeně</t>
  </si>
  <si>
    <t>0008</t>
  </si>
  <si>
    <t>Dlouhodobá mechanická ventilace &gt; 1008 hodin (43-75 dní) s ekonomicky náročným výkonem</t>
  </si>
  <si>
    <t>0009</t>
  </si>
  <si>
    <t>Dlouhodobá mechanická ventilace &gt; 1008 hodin (43-75 dní)</t>
  </si>
  <si>
    <t>0010</t>
  </si>
  <si>
    <t>Dlouhodobá mechanická ventilace &gt; 504 hodin (22-42 dní) s ekonomicky náročným výkonem</t>
  </si>
  <si>
    <t>0011</t>
  </si>
  <si>
    <t>Dlouhodobá mechanická ventilace &gt; 504 hodin (22-42 dní)</t>
  </si>
  <si>
    <t>0012</t>
  </si>
  <si>
    <t>Dlouhodobá mechanická ventilace &gt; 240 hodin (11-21 dní) s ekonomicky náročným výkonem</t>
  </si>
  <si>
    <t>0013</t>
  </si>
  <si>
    <t>Dlouhodobá mechanická ventilace &gt; 96 hodin (5-10 dní) s ekonomicky náročným výkonem</t>
  </si>
  <si>
    <t>0014</t>
  </si>
  <si>
    <t>Autologní transplantace kostní dřeně</t>
  </si>
  <si>
    <t>0015</t>
  </si>
  <si>
    <t>Separace kostní dřeně</t>
  </si>
  <si>
    <t>0016</t>
  </si>
  <si>
    <t>Časná rehabilitace po poranění nebo onemocnění míchy s ekonomicky závažným výkonem</t>
  </si>
  <si>
    <t>0017</t>
  </si>
  <si>
    <t>Časná rehabilitace po poranění nebo onemocnění míchy</t>
  </si>
  <si>
    <t>0018</t>
  </si>
  <si>
    <t>Implantace neurostimulátoru pro hlubokou mozkovou stimulaci</t>
  </si>
  <si>
    <t>0019</t>
  </si>
  <si>
    <t>Implantace jiných neurostimulátoru a lékové pumpy</t>
  </si>
  <si>
    <t>0101</t>
  </si>
  <si>
    <t>Kraniotomie</t>
  </si>
  <si>
    <t>0102</t>
  </si>
  <si>
    <t>Spinální výkony</t>
  </si>
  <si>
    <t>0103</t>
  </si>
  <si>
    <t>Výkony na extrakraniálních cévách</t>
  </si>
  <si>
    <t>0104</t>
  </si>
  <si>
    <t>Výkony na kraniálních a periferních nervech</t>
  </si>
  <si>
    <t>0105</t>
  </si>
  <si>
    <t>Uvolnění karpálního tunelu</t>
  </si>
  <si>
    <t>0106</t>
  </si>
  <si>
    <t>Jiné výkony při onemocněních a poruchách nervového systému</t>
  </si>
  <si>
    <t>0107</t>
  </si>
  <si>
    <t>Endovaskulární výkony při mozkovém infarktu</t>
  </si>
  <si>
    <t>0108</t>
  </si>
  <si>
    <t>Endovaskulární výkony při jiných onemocněních nervového systému</t>
  </si>
  <si>
    <t>0130</t>
  </si>
  <si>
    <t>Poruchy a poranění míchy</t>
  </si>
  <si>
    <t>0131</t>
  </si>
  <si>
    <t>Maligní onemocnění, některé infekce a degenerativní poruchy nervového systému</t>
  </si>
  <si>
    <t>0132</t>
  </si>
  <si>
    <t>Roztroušená skleróza a cerebelární ataxie</t>
  </si>
  <si>
    <t>0133</t>
  </si>
  <si>
    <t>Netraumatické intrakraniální krvácení</t>
  </si>
  <si>
    <t>0134</t>
  </si>
  <si>
    <t>Cévní mozková příhoda s infarktem</t>
  </si>
  <si>
    <t>0135</t>
  </si>
  <si>
    <t>Nespecifická cévní mozková příhoda a precerebrální okluze bez infarktu</t>
  </si>
  <si>
    <t>0136</t>
  </si>
  <si>
    <t>Tranzitorní ischemická ataka</t>
  </si>
  <si>
    <t>0137</t>
  </si>
  <si>
    <t>Poruchy kraniálních a periferních nervů</t>
  </si>
  <si>
    <t>0138</t>
  </si>
  <si>
    <t>Bakteriální a tuberkulózní infekce nervového systému</t>
  </si>
  <si>
    <t>0139</t>
  </si>
  <si>
    <t>Nebakteriální infekce nervového systému, kromě virové meningitidy</t>
  </si>
  <si>
    <t>0140</t>
  </si>
  <si>
    <t>Virová meningitida</t>
  </si>
  <si>
    <t>0141</t>
  </si>
  <si>
    <t>Netraumatická porucha vědomí a kóma</t>
  </si>
  <si>
    <t>0142</t>
  </si>
  <si>
    <t>Epileptický záchvat</t>
  </si>
  <si>
    <t>0143</t>
  </si>
  <si>
    <t>Migréna a jiné bolesti hlavy</t>
  </si>
  <si>
    <t>0144</t>
  </si>
  <si>
    <t>Kraniální a intrakraniální poranění</t>
  </si>
  <si>
    <t>0145</t>
  </si>
  <si>
    <t>Otřes mozku</t>
  </si>
  <si>
    <t>0146</t>
  </si>
  <si>
    <t>Jiné poruchy nervového systému</t>
  </si>
  <si>
    <t>0201</t>
  </si>
  <si>
    <t>Enukleace a výkony na očnici</t>
  </si>
  <si>
    <t>0202</t>
  </si>
  <si>
    <t>Extraokulární výkony, kromě očnice</t>
  </si>
  <si>
    <t>0203</t>
  </si>
  <si>
    <t>Intraokulární výkony, kromě čočky</t>
  </si>
  <si>
    <t>0204</t>
  </si>
  <si>
    <t>Výkony na čočce s nebo bez vitrektomie</t>
  </si>
  <si>
    <t>0230</t>
  </si>
  <si>
    <t>Akutní a závážné infekce oka</t>
  </si>
  <si>
    <t>0231</t>
  </si>
  <si>
    <t>Neurologické a cévní poruchy oka</t>
  </si>
  <si>
    <t>0232</t>
  </si>
  <si>
    <t>Jiné poruchy oka</t>
  </si>
  <si>
    <t>0301</t>
  </si>
  <si>
    <t>Velké výkony na hrtanu a průdušnici</t>
  </si>
  <si>
    <t>0302</t>
  </si>
  <si>
    <t>Jiné velké výkony na hlavě a krku</t>
  </si>
  <si>
    <t>0303</t>
  </si>
  <si>
    <t>Výkony na obličejových kostech, kromě velkých výkonů na hlavě a krku</t>
  </si>
  <si>
    <t>0304</t>
  </si>
  <si>
    <t>Výkony na ústech</t>
  </si>
  <si>
    <t>0305</t>
  </si>
  <si>
    <t>Výkony na dutinách a mastoidu</t>
  </si>
  <si>
    <t>0306</t>
  </si>
  <si>
    <t>Výkony na slinné žláze</t>
  </si>
  <si>
    <t>0307</t>
  </si>
  <si>
    <t>Náprava rozštěpu rtu a patra</t>
  </si>
  <si>
    <t>0308</t>
  </si>
  <si>
    <t>Výkony na krčních a nosních mandlích</t>
  </si>
  <si>
    <t>0309</t>
  </si>
  <si>
    <t>Jiné výkony při poruchách a onemocněních uší, nosu, úst a hrdla</t>
  </si>
  <si>
    <t>0310</t>
  </si>
  <si>
    <t>Kochleární implantát</t>
  </si>
  <si>
    <t>0330</t>
  </si>
  <si>
    <t>Maligní onemocnění ucha, nosu, úst a hrdla</t>
  </si>
  <si>
    <t>0331</t>
  </si>
  <si>
    <t>Poruchy rovnováhy</t>
  </si>
  <si>
    <t>0332</t>
  </si>
  <si>
    <t>Epistaxe</t>
  </si>
  <si>
    <t>0333</t>
  </si>
  <si>
    <t>Epiglotitis, otitis media, infekce horních cest dýchacích, laryngotracheitis</t>
  </si>
  <si>
    <t>0334</t>
  </si>
  <si>
    <t>Nemoci zubů a úst</t>
  </si>
  <si>
    <t>0335</t>
  </si>
  <si>
    <t>Jiné poruchy uší, nosu, úst a hrdla</t>
  </si>
  <si>
    <t>0401</t>
  </si>
  <si>
    <t>Velké hrudní výkony</t>
  </si>
  <si>
    <t>0402</t>
  </si>
  <si>
    <t>Menší hrudní výkony</t>
  </si>
  <si>
    <t>0403</t>
  </si>
  <si>
    <t>Jiné výkony při poruchách a onemocněních dýchacího systému</t>
  </si>
  <si>
    <t>0430</t>
  </si>
  <si>
    <t>Cystická fibróza</t>
  </si>
  <si>
    <t>0431</t>
  </si>
  <si>
    <t>Respirační selhání</t>
  </si>
  <si>
    <t>0432</t>
  </si>
  <si>
    <t>Plicní embolie</t>
  </si>
  <si>
    <t>0433</t>
  </si>
  <si>
    <t>Závažné trauma hrudníku</t>
  </si>
  <si>
    <t>0434</t>
  </si>
  <si>
    <t>Maligní onemocnění dýchacího systému</t>
  </si>
  <si>
    <t>0435</t>
  </si>
  <si>
    <t>Infekce a záněty dýchacího systému</t>
  </si>
  <si>
    <t>0436</t>
  </si>
  <si>
    <t>Prostá pneumonie a dávivý kašel</t>
  </si>
  <si>
    <t>0437</t>
  </si>
  <si>
    <t>Chronická obstruktivní plicní nemoc</t>
  </si>
  <si>
    <t>0438</t>
  </si>
  <si>
    <t>Astma a bronchiolitida</t>
  </si>
  <si>
    <t>0439</t>
  </si>
  <si>
    <t>Intersticiální choroba plic</t>
  </si>
  <si>
    <t>0440</t>
  </si>
  <si>
    <t>Pneumotorax a pleurání výpotek</t>
  </si>
  <si>
    <t>0441</t>
  </si>
  <si>
    <t>Příznaky, symptomy a jiné diagnózy dýchacího systému</t>
  </si>
  <si>
    <t>0500</t>
  </si>
  <si>
    <t>Úmrtí do 5 dní od příjmu při hlavní diagnóze oběhového systému</t>
  </si>
  <si>
    <t>0501</t>
  </si>
  <si>
    <t>Srdeční defibrilátor a implantát pro podporu funkce srdce</t>
  </si>
  <si>
    <t>0502</t>
  </si>
  <si>
    <t>Výkony na srdeční chlopni se srdeční katetrizací</t>
  </si>
  <si>
    <t>0503</t>
  </si>
  <si>
    <t>Operace a zákroky pro vrozené srdeční vady na otevřeném srdci</t>
  </si>
  <si>
    <t>0504</t>
  </si>
  <si>
    <t>Výkony na srdeční chlopni bez srdeční katetrizace</t>
  </si>
  <si>
    <t>0505</t>
  </si>
  <si>
    <t>Koronární bypass se srdeční katetrizací</t>
  </si>
  <si>
    <t>0506</t>
  </si>
  <si>
    <t>Koronární bypass bez srdeční katetrizace</t>
  </si>
  <si>
    <t>0507</t>
  </si>
  <si>
    <t>Implantace trvalého kardiostimulátoru u akutního infarktu myokardu, selhání srdce nebo šoku</t>
  </si>
  <si>
    <t>0508</t>
  </si>
  <si>
    <t>Operace a zákroky pro vrozené srdeční vady na zavřeném srdci</t>
  </si>
  <si>
    <t>0509</t>
  </si>
  <si>
    <t>Velké abdominální vaskulární výkony</t>
  </si>
  <si>
    <t>0510</t>
  </si>
  <si>
    <t>Jiné perkutánní kardiovaskulární výkony při akutním infarktu myokardu</t>
  </si>
  <si>
    <t>0511</t>
  </si>
  <si>
    <t>Implantace trvalého kardiostimulátoru bez akutního infarktu myokardu, selhání srdce nebo šoku</t>
  </si>
  <si>
    <t>0512</t>
  </si>
  <si>
    <t>Velké hrudní vaskulární výkony</t>
  </si>
  <si>
    <t>0513</t>
  </si>
  <si>
    <t>Jiné perkutánní kardiovaskulární výkony bez akutního infarktu myokardu</t>
  </si>
  <si>
    <t>0514</t>
  </si>
  <si>
    <t>Jiné vaskulární výkony</t>
  </si>
  <si>
    <t>0515</t>
  </si>
  <si>
    <t>Amputace kvůli poruše oběhového systému, kromě horních končetin a prstů u nohy</t>
  </si>
  <si>
    <t>0516</t>
  </si>
  <si>
    <t>Výměna kardiostimulátoru</t>
  </si>
  <si>
    <t>0517</t>
  </si>
  <si>
    <t>Amputace horní končetiny a prstu u nohy pro poruchu oběhového systému</t>
  </si>
  <si>
    <t>0518</t>
  </si>
  <si>
    <t>Kontrola kardiostimulátoru a defibrilátoru, kromě výměny zařízení</t>
  </si>
  <si>
    <t>0519</t>
  </si>
  <si>
    <t>Ligatura a stripping cév</t>
  </si>
  <si>
    <t>0520</t>
  </si>
  <si>
    <t>Jiné výkony při onemocněních a poruchách oběhového systému</t>
  </si>
  <si>
    <t>0522</t>
  </si>
  <si>
    <t>Perkutánní koronární angioplastika, &gt;=3 potahované stenty při akutním infarktu myokardu</t>
  </si>
  <si>
    <t>0523</t>
  </si>
  <si>
    <t>Perkutánní koronární angioplastika, &lt;=2 potahované stenty při akutním infarktu myokardu</t>
  </si>
  <si>
    <t>0524</t>
  </si>
  <si>
    <t>Perkutánní koronární angioplastika, &gt;=3 nepotahované stenty při akutním infarktu myokardu</t>
  </si>
  <si>
    <t>0526</t>
  </si>
  <si>
    <t>Perkutánní koronární angioplastika, &gt;=3 potahované stenty bez akutního infarktu myokardu</t>
  </si>
  <si>
    <t>0527</t>
  </si>
  <si>
    <t>Perkutánní koronární angioplastika, &lt;=2 potahované stenty bez akutního infarktu myokardu</t>
  </si>
  <si>
    <t>0528</t>
  </si>
  <si>
    <t>Perkutánní koronární angioplastika, &gt;=3 nepotahované stenty bez akutního infarktu myokardu</t>
  </si>
  <si>
    <t>0529</t>
  </si>
  <si>
    <t>Selektivní perkutánní katetrizační ablace bez akutního infarktu myokardu</t>
  </si>
  <si>
    <t>0530</t>
  </si>
  <si>
    <t>Srdeční katetrizace při akutním infarktu myokardu</t>
  </si>
  <si>
    <t>0531</t>
  </si>
  <si>
    <t>Srdeční katetrizace při ischemické chorobě srdeční</t>
  </si>
  <si>
    <t>0532</t>
  </si>
  <si>
    <t>Srdeční katetrizace při jiných poruchách oběhového systému</t>
  </si>
  <si>
    <t>0533</t>
  </si>
  <si>
    <t>Akutní infarkt myokardu</t>
  </si>
  <si>
    <t>0534</t>
  </si>
  <si>
    <t>Akutní a subakutní endokarditida</t>
  </si>
  <si>
    <t>0535</t>
  </si>
  <si>
    <t>Srdeční selhání</t>
  </si>
  <si>
    <t>0536</t>
  </si>
  <si>
    <t>Hluboká žilní trombóza</t>
  </si>
  <si>
    <t>0537</t>
  </si>
  <si>
    <t>Neobjasněná srdeční zástava</t>
  </si>
  <si>
    <t>0538</t>
  </si>
  <si>
    <t>Periferní a jiné vaskulární poruchy</t>
  </si>
  <si>
    <t>0539</t>
  </si>
  <si>
    <t>Ateroskleróza</t>
  </si>
  <si>
    <t>0540</t>
  </si>
  <si>
    <t>Hypertenze</t>
  </si>
  <si>
    <t>0541</t>
  </si>
  <si>
    <t>Vrozené srdeční a chlopenní poruchy</t>
  </si>
  <si>
    <t>0542</t>
  </si>
  <si>
    <t>Srdeční arytmie a poruchy vedení</t>
  </si>
  <si>
    <t>0543</t>
  </si>
  <si>
    <t>Angina pectoris a bolest na hrudníku</t>
  </si>
  <si>
    <t>0544</t>
  </si>
  <si>
    <t>Synkopa a kolaps</t>
  </si>
  <si>
    <t>0545</t>
  </si>
  <si>
    <t>Kardiomyopatie</t>
  </si>
  <si>
    <t>0546</t>
  </si>
  <si>
    <t>Selhání, reakce a komplikace srdečního či vaskulárního přístroje či výkonu</t>
  </si>
  <si>
    <t>0547</t>
  </si>
  <si>
    <t>Jiné poruchy oběhového systému</t>
  </si>
  <si>
    <t>0548</t>
  </si>
  <si>
    <t>Endovaskulární výkony pro akutní ischémii v oblasti periferních cév</t>
  </si>
  <si>
    <t>0549</t>
  </si>
  <si>
    <t>Endovaskulární výkony pro kritickou ischémii v oblasti periferních cév</t>
  </si>
  <si>
    <t>0550</t>
  </si>
  <si>
    <t>Angioplastika nebo zavedení stentu do periferní cévy</t>
  </si>
  <si>
    <t>0601</t>
  </si>
  <si>
    <t>Velké výkony na tlustém a tenkém střevu</t>
  </si>
  <si>
    <t>0602</t>
  </si>
  <si>
    <t>Velké výkony na žaludku, jícnu a dvanáctníku</t>
  </si>
  <si>
    <t>0603</t>
  </si>
  <si>
    <t>Menší výkony na tlustém a tenkém střevu</t>
  </si>
  <si>
    <t>0604</t>
  </si>
  <si>
    <t>Uvolňování srůstů pobřišnice</t>
  </si>
  <si>
    <t>0605</t>
  </si>
  <si>
    <t>Výkony na apendixu</t>
  </si>
  <si>
    <t>0606</t>
  </si>
  <si>
    <t>Laparoskopické výkony při tříselné, stehenní, umbilikální nebo epigastrické kýle</t>
  </si>
  <si>
    <t>0607</t>
  </si>
  <si>
    <t>Menší výkony na žaludku, jícnu a dvanáctníku</t>
  </si>
  <si>
    <t>0608</t>
  </si>
  <si>
    <t>Laparotomické výkony při tříselné, stehenní, umbilikální nebo epigastrické kýle</t>
  </si>
  <si>
    <t>0609</t>
  </si>
  <si>
    <t>Anální a stomické výkony</t>
  </si>
  <si>
    <t>0610</t>
  </si>
  <si>
    <t>Jiné výkony při poruchách a onemocněních trávicího systému</t>
  </si>
  <si>
    <t>0611</t>
  </si>
  <si>
    <t>Výkony na apendixu při komplikující hlavní diagnóze</t>
  </si>
  <si>
    <t>0630</t>
  </si>
  <si>
    <t>Maligní onemocnění trávicího systému</t>
  </si>
  <si>
    <t>0631</t>
  </si>
  <si>
    <t>Peptický vřed a gastritida</t>
  </si>
  <si>
    <t>0632</t>
  </si>
  <si>
    <t>Poruchy jícnu</t>
  </si>
  <si>
    <t>0633</t>
  </si>
  <si>
    <t>Divertikulitida, divertikulóza a zánětlivé onemocnění střeva</t>
  </si>
  <si>
    <t>0634</t>
  </si>
  <si>
    <t>Vaskulární insuficience gastrointestinálního systému</t>
  </si>
  <si>
    <t>0635</t>
  </si>
  <si>
    <t>Obstrukce gastrointestinálního systému</t>
  </si>
  <si>
    <t>0636</t>
  </si>
  <si>
    <t>Závažné infekce gastrointestinálního systému</t>
  </si>
  <si>
    <t>0637</t>
  </si>
  <si>
    <t>Jiná gastroenteritida a bolest břicha</t>
  </si>
  <si>
    <t>0638</t>
  </si>
  <si>
    <t>Jiné poruchy trávicího systému</t>
  </si>
  <si>
    <t>0701</t>
  </si>
  <si>
    <t>Výkony na pankreatu, játrech a spojky</t>
  </si>
  <si>
    <t>0702</t>
  </si>
  <si>
    <t>Velké výkony na žlučových cestách</t>
  </si>
  <si>
    <t>0703</t>
  </si>
  <si>
    <t>Cholecystektomie, kromě laparoskopické</t>
  </si>
  <si>
    <t>0704</t>
  </si>
  <si>
    <t>Laparoskopická cholecystektomie</t>
  </si>
  <si>
    <t>0705</t>
  </si>
  <si>
    <t>Jiné výkony při poruchách a onemocněních hepatobiliárního systému a pankreatu</t>
  </si>
  <si>
    <t>0730</t>
  </si>
  <si>
    <t>Cirhóza a alkoholická hepatitida</t>
  </si>
  <si>
    <t>0731</t>
  </si>
  <si>
    <t>Maligní onemocnění hepatobiliárního systému a pankreatu</t>
  </si>
  <si>
    <t>0732</t>
  </si>
  <si>
    <t>Poruchy pankreatu, kromě maligního onemocnění</t>
  </si>
  <si>
    <t>0733</t>
  </si>
  <si>
    <t>Poruchy jater, kromě maligní cirhózy a alkoholické hepatitidy</t>
  </si>
  <si>
    <t>0734</t>
  </si>
  <si>
    <t>Jiné poruchy žlučových cest</t>
  </si>
  <si>
    <t>0801</t>
  </si>
  <si>
    <t>Fúze páteře při deformitách a skolióze</t>
  </si>
  <si>
    <t>0802</t>
  </si>
  <si>
    <t>Bilaterální a vícenásobné velké výkony na kloubech dolních končetin</t>
  </si>
  <si>
    <t>0803</t>
  </si>
  <si>
    <t>Fúze páteře, ne pro deformity</t>
  </si>
  <si>
    <t>0804</t>
  </si>
  <si>
    <t>Totální endoprotéza kyčle, lokte, zápěstí, totální a reverzní endoprotéza ramene</t>
  </si>
  <si>
    <t>0805</t>
  </si>
  <si>
    <t>Rekonstrukční výkony kraniálních a obličejových kostí</t>
  </si>
  <si>
    <t>0806</t>
  </si>
  <si>
    <t>Velké výkony replantace horních končetin a jejich kloubů</t>
  </si>
  <si>
    <t>0807</t>
  </si>
  <si>
    <t>Amputace při poruchách muskuloskeletálního systému a pojivové tkáně</t>
  </si>
  <si>
    <t>0808</t>
  </si>
  <si>
    <t>Výkony na kyčlích a stehenní kosti, kromě replantace velkých kloubů</t>
  </si>
  <si>
    <t>0809</t>
  </si>
  <si>
    <t>Transplantace kůže nebo tkáně pro poruchy muskuloskeletálního systému nebo pojivové tkáně kromě ruky</t>
  </si>
  <si>
    <t>0810</t>
  </si>
  <si>
    <t>Výkony na zádech a krku, kromě fúze páteře</t>
  </si>
  <si>
    <t>0811</t>
  </si>
  <si>
    <t>Výkony na kolenu, bérci a hleznu, kromě chodidla a aloplastika MTP kloubu palce nohy a CMC kloubu palce ruky</t>
  </si>
  <si>
    <t>0812</t>
  </si>
  <si>
    <t>Vyjmutí vnitřního fixačního zařízení</t>
  </si>
  <si>
    <t>0813</t>
  </si>
  <si>
    <t>Místní resekce na muskuloskeletálním systému</t>
  </si>
  <si>
    <t>0814</t>
  </si>
  <si>
    <t>Výkony na chodidle</t>
  </si>
  <si>
    <t>0815</t>
  </si>
  <si>
    <t>Výkony na horních končetinách</t>
  </si>
  <si>
    <t>0816</t>
  </si>
  <si>
    <t>Výkony na měkké tkáni</t>
  </si>
  <si>
    <t>0817</t>
  </si>
  <si>
    <t>Jiné výkony při poruchách a onemocněních muskuloskeletálního systému a pojivové tkáně</t>
  </si>
  <si>
    <t>0818</t>
  </si>
  <si>
    <t xml:space="preserve">Totální endoprotézy kolena, hlezna </t>
  </si>
  <si>
    <t>0819</t>
  </si>
  <si>
    <t>Artroskopie</t>
  </si>
  <si>
    <t>0820</t>
  </si>
  <si>
    <t>Reimplantace endoprotéz kloubů horních a dolních končetin, tumorozní endoprotézy</t>
  </si>
  <si>
    <t>0830</t>
  </si>
  <si>
    <t>Zlomeniny kosti stehenní</t>
  </si>
  <si>
    <t>0831</t>
  </si>
  <si>
    <t>Zlomenina pánve, nebo dislokace kyčle</t>
  </si>
  <si>
    <t>0832</t>
  </si>
  <si>
    <t>Zlomenina nebo dislokace, kromě stehenní kosti a pánve</t>
  </si>
  <si>
    <t>0833</t>
  </si>
  <si>
    <t>Maligní onemocnění muskuloskeletálního systému a pojivové tkáně, patologické zlomeniny</t>
  </si>
  <si>
    <t>0834</t>
  </si>
  <si>
    <t>Osteomyelitida</t>
  </si>
  <si>
    <t>0835</t>
  </si>
  <si>
    <t>Septická artritida</t>
  </si>
  <si>
    <t>0836</t>
  </si>
  <si>
    <t>Poruchy pojivové tkáně</t>
  </si>
  <si>
    <t>0837</t>
  </si>
  <si>
    <t>Konzervativní léčba problémů se zády</t>
  </si>
  <si>
    <t>0838</t>
  </si>
  <si>
    <t>Jiná onemocnění kostí a kloubů</t>
  </si>
  <si>
    <t>0839</t>
  </si>
  <si>
    <t>Selhání, reakce a komplikace ortopedického přístroje nebo výkonu</t>
  </si>
  <si>
    <t>0840</t>
  </si>
  <si>
    <t>Muskuloskeletální příznaky, symptomy, výrony a méně významné zánětlivé choroby</t>
  </si>
  <si>
    <t>0841</t>
  </si>
  <si>
    <t>Jiné poruchy muskuloskeletálního systému a pojivové tkáně</t>
  </si>
  <si>
    <t>0901</t>
  </si>
  <si>
    <t>Kožní štěp a/nebo debridement</t>
  </si>
  <si>
    <t>0902</t>
  </si>
  <si>
    <t>Výkony na prsech</t>
  </si>
  <si>
    <t>0903</t>
  </si>
  <si>
    <t>Jiné výkony při poruchách a onemocněních kůže, podkožní tkáně a prsu</t>
  </si>
  <si>
    <t>0930</t>
  </si>
  <si>
    <t>Závažné poruchy kůže</t>
  </si>
  <si>
    <t>0931</t>
  </si>
  <si>
    <t>Maligní onemocnění prsů</t>
  </si>
  <si>
    <t>0932</t>
  </si>
  <si>
    <t>Flegmóna</t>
  </si>
  <si>
    <t>0933</t>
  </si>
  <si>
    <t>Poranění kůže, podkožní tkáně a prsu</t>
  </si>
  <si>
    <t>0934</t>
  </si>
  <si>
    <t>Jiné poruchy kůže a prsu</t>
  </si>
  <si>
    <t>1001</t>
  </si>
  <si>
    <t>Výkony na nadledvinkách a podvěsku mozkovém</t>
  </si>
  <si>
    <t>1002</t>
  </si>
  <si>
    <t>Kožní štěp a debridement rány při endokrinních, nutričních a metabolických poruchách</t>
  </si>
  <si>
    <t>1003</t>
  </si>
  <si>
    <t>Výkony pro obezitu</t>
  </si>
  <si>
    <t>1004</t>
  </si>
  <si>
    <t>Amputace dolní končetiny při endokrinních, nutričních a metabolických poruchách</t>
  </si>
  <si>
    <t>1005</t>
  </si>
  <si>
    <t>Výkony na štítné a příštitné žláze, thyroglossální výkony</t>
  </si>
  <si>
    <t>1006</t>
  </si>
  <si>
    <t>Jiné výkony při endokrinních, nutričních a metabolických poruchách</t>
  </si>
  <si>
    <t>1030</t>
  </si>
  <si>
    <t>Diabetes, nutriční a jiné metabolické poruchy</t>
  </si>
  <si>
    <t>1031</t>
  </si>
  <si>
    <t>Hypovolémie a poruchy elektrolytů</t>
  </si>
  <si>
    <t>1032</t>
  </si>
  <si>
    <t>Vrozené poruchy metabolismu</t>
  </si>
  <si>
    <t>1033</t>
  </si>
  <si>
    <t>Jiné endokrinní poruchy</t>
  </si>
  <si>
    <t>1101</t>
  </si>
  <si>
    <t>Transplantace ledvin</t>
  </si>
  <si>
    <t>1102</t>
  </si>
  <si>
    <t>Velké výkony na močovém měchýři</t>
  </si>
  <si>
    <t>1103</t>
  </si>
  <si>
    <t>Velké výkony na ledvinách a močových cestách</t>
  </si>
  <si>
    <t>1104</t>
  </si>
  <si>
    <t>Dialýza a eliminační metody</t>
  </si>
  <si>
    <t>1105</t>
  </si>
  <si>
    <t>Menší výkony na ledvinách, močových cestách a močovém měchýři</t>
  </si>
  <si>
    <t>1106</t>
  </si>
  <si>
    <t>Prostatektomie</t>
  </si>
  <si>
    <t>1107</t>
  </si>
  <si>
    <t>Uretrální a transuretrální výkony</t>
  </si>
  <si>
    <t>1108</t>
  </si>
  <si>
    <t>Jiné výkony při poruchách a onemocněních ledvin a močových cest</t>
  </si>
  <si>
    <t>1130</t>
  </si>
  <si>
    <t>Maligní onemocnění ledvin a močových cest a ledvinové selhání</t>
  </si>
  <si>
    <t>1131</t>
  </si>
  <si>
    <t>Nefritida</t>
  </si>
  <si>
    <t>1132</t>
  </si>
  <si>
    <t>Infekce ledvin a močových cest</t>
  </si>
  <si>
    <t>1133</t>
  </si>
  <si>
    <t>Močové kameny s litotrypsí mimotělní šokovou vlnou</t>
  </si>
  <si>
    <t>1134</t>
  </si>
  <si>
    <t>Močové kameny bez extrakorporální litotrypse</t>
  </si>
  <si>
    <t>1135</t>
  </si>
  <si>
    <t>Selhání, reakce a komplikace genitouretrálního přístroje, štěpu nebo transplantátu</t>
  </si>
  <si>
    <t>1136</t>
  </si>
  <si>
    <t>Příznaky a symptomy na ledvinách a močových cestách</t>
  </si>
  <si>
    <t>1137</t>
  </si>
  <si>
    <t>Jiné poruchy ledvin a močových cest</t>
  </si>
  <si>
    <t>1201</t>
  </si>
  <si>
    <t>Velké výkony v oblasti pánve u muže</t>
  </si>
  <si>
    <t>1202</t>
  </si>
  <si>
    <t>Výkony na penisu</t>
  </si>
  <si>
    <t>1203</t>
  </si>
  <si>
    <t>Transuretrální prostatektomie</t>
  </si>
  <si>
    <t>1204</t>
  </si>
  <si>
    <t>Výkony na varlatech</t>
  </si>
  <si>
    <t>1205</t>
  </si>
  <si>
    <t>Cirkumcize</t>
  </si>
  <si>
    <t>1206</t>
  </si>
  <si>
    <t>Jiné výkony na mužském reprodukčním systému</t>
  </si>
  <si>
    <t>1230</t>
  </si>
  <si>
    <t>Maligní onemocnění mužského reprodukčního systému</t>
  </si>
  <si>
    <t>1231</t>
  </si>
  <si>
    <t>Poruchy mužského reprodukčního systému, kromě maligního onemocnění</t>
  </si>
  <si>
    <t>1301</t>
  </si>
  <si>
    <t>Exenterace pánve, radikální hysterektomie a radikální vulvektomie</t>
  </si>
  <si>
    <t>1302</t>
  </si>
  <si>
    <t>Výkony na děloze a adnexech pro maligní onemocnění na ovariích a adnexech</t>
  </si>
  <si>
    <t>1303</t>
  </si>
  <si>
    <t>Výkony na děloze a adnexech při maligním onemocnění jinde než na vaječníku a adnexech</t>
  </si>
  <si>
    <t>1304</t>
  </si>
  <si>
    <t>Děložní a adnexální výkony při ca in situ a nezhoubných onemocněních</t>
  </si>
  <si>
    <t>1305</t>
  </si>
  <si>
    <t>Gynekologická laparoskopie nebo laparotomická sterilizace</t>
  </si>
  <si>
    <t>1306</t>
  </si>
  <si>
    <t>Rekonstrukční výkony na ženském reprodukčním systému</t>
  </si>
  <si>
    <t>1307</t>
  </si>
  <si>
    <t>Vaginální, cervikální a vulvové výkony</t>
  </si>
  <si>
    <t>1308</t>
  </si>
  <si>
    <t>Endoskopické přerušení vejcovodu</t>
  </si>
  <si>
    <t>1309</t>
  </si>
  <si>
    <t>Dilatace, kyretáž a kónizace</t>
  </si>
  <si>
    <t>1310</t>
  </si>
  <si>
    <t>Jiné výkony při poruchách a onemocněních ženského reprodukčního systému</t>
  </si>
  <si>
    <t>1330</t>
  </si>
  <si>
    <t>Maligní onemocnění ženského reprodukčního systému</t>
  </si>
  <si>
    <t>1331</t>
  </si>
  <si>
    <t>Infekce ženského reprodukčního systému</t>
  </si>
  <si>
    <t>1332</t>
  </si>
  <si>
    <t>Menstruační a jiné poruchy ženského reprodukčního systému</t>
  </si>
  <si>
    <t>1460</t>
  </si>
  <si>
    <t>Porod císařským řezem</t>
  </si>
  <si>
    <t>1461</t>
  </si>
  <si>
    <t>Vaginální porod se sterilizací a/nebo dilatací a kyretáží</t>
  </si>
  <si>
    <t>1462</t>
  </si>
  <si>
    <t>Vaginální porod s výkonem, kromě sterilizace a/nebo dilatace a kyretáže</t>
  </si>
  <si>
    <t>1463</t>
  </si>
  <si>
    <t>Vaginální porod</t>
  </si>
  <si>
    <t>1464</t>
  </si>
  <si>
    <t>Potrat s dilatací a kyretáží, aspirační kyretáží nebo hysterektomií</t>
  </si>
  <si>
    <t>1465</t>
  </si>
  <si>
    <t>Potrat bez dilatace a kyretáže, aspirační kyretáže nebo hysterektomie</t>
  </si>
  <si>
    <t>1466</t>
  </si>
  <si>
    <t>Poporodní a popotratové diagnózy s výkonem</t>
  </si>
  <si>
    <t>1467</t>
  </si>
  <si>
    <t>Poporodní a popotratové diagnózy bez výkonu</t>
  </si>
  <si>
    <t>1468</t>
  </si>
  <si>
    <t>Mimoděložní těhotenství s výkonem</t>
  </si>
  <si>
    <t>1469</t>
  </si>
  <si>
    <t>Mimoděložní těhotenství bez výkonu</t>
  </si>
  <si>
    <t>1470</t>
  </si>
  <si>
    <t>Hrozící potrat</t>
  </si>
  <si>
    <t>1471</t>
  </si>
  <si>
    <t>Falešný porod</t>
  </si>
  <si>
    <t>1472</t>
  </si>
  <si>
    <t>Jiné předporodní diagnózy s výkonem</t>
  </si>
  <si>
    <t>1473</t>
  </si>
  <si>
    <t>Jiné předporodní diagnózy bez výkonu</t>
  </si>
  <si>
    <t>1560</t>
  </si>
  <si>
    <t>Novorozenec, mrtvý nebo přeložený &lt;= 5 dní</t>
  </si>
  <si>
    <t>1561</t>
  </si>
  <si>
    <t>Novorozenec, s transplantací orgánu nebo mimotělní membránovou oxygenací</t>
  </si>
  <si>
    <t>1562</t>
  </si>
  <si>
    <t>Novorozenec, váha při porodu &lt;=1000g, se základním výkonem</t>
  </si>
  <si>
    <t>1563</t>
  </si>
  <si>
    <t>Novorozenec, váha při porodu &lt;=1000g, bez základního výkonu</t>
  </si>
  <si>
    <t>1564</t>
  </si>
  <si>
    <t>Novorozenec, váha při porodu 1000-1499g, se základním výkonem</t>
  </si>
  <si>
    <t>1565</t>
  </si>
  <si>
    <t>Novorozenec, váha při porodu 1000-1499g, bez základního výkonu</t>
  </si>
  <si>
    <t>1566</t>
  </si>
  <si>
    <t>Novorozenec, váha při porodu 1500-1999g, se základním výkonem</t>
  </si>
  <si>
    <t>1567</t>
  </si>
  <si>
    <t>Novorozenec, váha při porodu 1500-1999g, bez základního výkonu</t>
  </si>
  <si>
    <t>1568</t>
  </si>
  <si>
    <t>Novorozenec, váha při porodu 2000-2499g, se základním výkonem</t>
  </si>
  <si>
    <t>1569</t>
  </si>
  <si>
    <t>Novorozenec, váha při porodu 2000-2499g, bez základního výkonu</t>
  </si>
  <si>
    <t>1570</t>
  </si>
  <si>
    <t>Novorozenec, váha při porodu &gt;2499g, se základním výkonem</t>
  </si>
  <si>
    <t>1571</t>
  </si>
  <si>
    <t>Novorozenec, váha při porodu &gt;2499g, s vážnou anomálií nebo dědičným stavem</t>
  </si>
  <si>
    <t>1572</t>
  </si>
  <si>
    <t>Novorozenec, váha při porodu &gt; 2499g, se syndromem dýchacích potíží</t>
  </si>
  <si>
    <t>1573</t>
  </si>
  <si>
    <t>Novorozenec, váha při porodu &gt; 2499g, s aspiračním syndromem</t>
  </si>
  <si>
    <t>1574</t>
  </si>
  <si>
    <t>Novorozenec, váha při porodu &gt; 2499g, s vrozenou nebo perinatální infekcí</t>
  </si>
  <si>
    <t>1575</t>
  </si>
  <si>
    <t>Novorozenec, váha při porodu &gt; 2499g, bez základního výkonu</t>
  </si>
  <si>
    <t>1601</t>
  </si>
  <si>
    <t>Výkony na slezině</t>
  </si>
  <si>
    <t>1602</t>
  </si>
  <si>
    <t>Jiné výkony pro krevní onemocnění a na krvetvorných orgánech</t>
  </si>
  <si>
    <t>1630</t>
  </si>
  <si>
    <t>Agranulocytóza</t>
  </si>
  <si>
    <t>1631</t>
  </si>
  <si>
    <t>Poruchy srážlivosti</t>
  </si>
  <si>
    <t>1633</t>
  </si>
  <si>
    <t>Poruchy červených krvinek, kromě srpkovité chudokrevnosti</t>
  </si>
  <si>
    <t>1634</t>
  </si>
  <si>
    <t>Jiné poruchy krve a krvetvorných orgánů</t>
  </si>
  <si>
    <t>1701</t>
  </si>
  <si>
    <t>Lymfom a leukémie s velkým výkonem</t>
  </si>
  <si>
    <t>1702</t>
  </si>
  <si>
    <t>Lymfom a leukémie s jiným výkonem</t>
  </si>
  <si>
    <t>1703</t>
  </si>
  <si>
    <t>Myeloproliferativní poruchy a špatně diferencované nádory s velkým výkonem</t>
  </si>
  <si>
    <t>1704</t>
  </si>
  <si>
    <t>Myeloproliferativní poruchy a špatně diferencované nádory s jiným výkonem</t>
  </si>
  <si>
    <t>1730</t>
  </si>
  <si>
    <t>Akutní leukémie</t>
  </si>
  <si>
    <t>1731</t>
  </si>
  <si>
    <t>Lymfom a neakutní leukémie</t>
  </si>
  <si>
    <t>1732</t>
  </si>
  <si>
    <t>Radioterapie</t>
  </si>
  <si>
    <t>1733</t>
  </si>
  <si>
    <t>Chemoterapie</t>
  </si>
  <si>
    <t>1734</t>
  </si>
  <si>
    <t>Jiné myeloproliferativní poruchy a diagnóza nediferencovaných nádorů</t>
  </si>
  <si>
    <t>1735</t>
  </si>
  <si>
    <t>Chemoterapie při akutní leukémii</t>
  </si>
  <si>
    <t>1801</t>
  </si>
  <si>
    <t>Výkony pro infekční a parazitární nemoci</t>
  </si>
  <si>
    <t>1802</t>
  </si>
  <si>
    <t>Výkony pro pooperační a poúrazové infekce</t>
  </si>
  <si>
    <t>1830</t>
  </si>
  <si>
    <t>Septikémie</t>
  </si>
  <si>
    <t>1831</t>
  </si>
  <si>
    <t>Pooperační a poúrazové infekce</t>
  </si>
  <si>
    <t>1832</t>
  </si>
  <si>
    <t>Horečka neznámého původu</t>
  </si>
  <si>
    <t>1833</t>
  </si>
  <si>
    <t>Virové onemocnění</t>
  </si>
  <si>
    <t>1834</t>
  </si>
  <si>
    <t>Jiné infekční a parazitární nemoci</t>
  </si>
  <si>
    <t>1901</t>
  </si>
  <si>
    <t>Operační výkony s hlavní diagnózou duševní nemoci</t>
  </si>
  <si>
    <t>1930</t>
  </si>
  <si>
    <t>Schizofrenie</t>
  </si>
  <si>
    <t>1931</t>
  </si>
  <si>
    <t>Psychózy</t>
  </si>
  <si>
    <t>1932</t>
  </si>
  <si>
    <t>Poruchy osobnosti</t>
  </si>
  <si>
    <t>1933</t>
  </si>
  <si>
    <t>Bipolární poruchy</t>
  </si>
  <si>
    <t>1934</t>
  </si>
  <si>
    <t>Deprese</t>
  </si>
  <si>
    <t>1935</t>
  </si>
  <si>
    <t>Akutní reakce, psychosociální poruchy a neurózy kromě depresivních</t>
  </si>
  <si>
    <t>1936</t>
  </si>
  <si>
    <t>Organické duševní poruchy a mentální retardace</t>
  </si>
  <si>
    <t>1937</t>
  </si>
  <si>
    <t>Vývojové duševní poruchy</t>
  </si>
  <si>
    <t>1938</t>
  </si>
  <si>
    <t>Poruchy příjmu potravy</t>
  </si>
  <si>
    <t>1939</t>
  </si>
  <si>
    <t>Jiné duševní poruchy</t>
  </si>
  <si>
    <t>1940</t>
  </si>
  <si>
    <t>Duševní poruchy s elektrokonvulzivní terapií nebo s repetitivní transkraniální magnetickou stimulací</t>
  </si>
  <si>
    <t>2030</t>
  </si>
  <si>
    <t>Škodlivé užívání alkoholu, léků, drog, závislost na nich, propuštění proti doporučení lékaře</t>
  </si>
  <si>
    <t>2031</t>
  </si>
  <si>
    <t>Závislost na drogách a alkoholu s rehabilitací a/nebo detoxikační terapií</t>
  </si>
  <si>
    <t>2032</t>
  </si>
  <si>
    <t>Škodlivé užívání a závislost na opiátech a/nebo kokainu</t>
  </si>
  <si>
    <t>2033</t>
  </si>
  <si>
    <t>Škodlivé užívání a závislost na alkoholu</t>
  </si>
  <si>
    <t>2034</t>
  </si>
  <si>
    <t>Škodlivé užívání a závislost na jiných drogách</t>
  </si>
  <si>
    <t>2101</t>
  </si>
  <si>
    <t>Mikrovaskulární přenos tkáně nebo kožní štěp při úrazech</t>
  </si>
  <si>
    <t>2102</t>
  </si>
  <si>
    <t>Jiné výkony při úrazech a komplikacích</t>
  </si>
  <si>
    <t>2130</t>
  </si>
  <si>
    <t>Poranění na nespecifikovaném místě nebo na více místech</t>
  </si>
  <si>
    <t>2131</t>
  </si>
  <si>
    <t>Alergické reakce</t>
  </si>
  <si>
    <t>2132</t>
  </si>
  <si>
    <t>Otrava a toxické účinky léků (drog)</t>
  </si>
  <si>
    <t>2133</t>
  </si>
  <si>
    <t>Komplikace při léčení</t>
  </si>
  <si>
    <t>2134</t>
  </si>
  <si>
    <t>Syndrom týraného dítěte nebo dospělého</t>
  </si>
  <si>
    <t>2135</t>
  </si>
  <si>
    <t>Jiné diagnózy zranění, otravy a toxických účinků</t>
  </si>
  <si>
    <t>2250</t>
  </si>
  <si>
    <t>Popáleniny, převedení do jiného zařízení akutní péče</t>
  </si>
  <si>
    <t>2251</t>
  </si>
  <si>
    <t>Rozsáhlé popáleniny s kožním štěpem</t>
  </si>
  <si>
    <t>2252</t>
  </si>
  <si>
    <t>Nerozsáhlé popáleniny skrz celou kůži, s kožním štěpem nebo inhal. poraněním</t>
  </si>
  <si>
    <t>2253</t>
  </si>
  <si>
    <t>Rozsáhlé popáleniny bez kožního štěpu</t>
  </si>
  <si>
    <t>2254</t>
  </si>
  <si>
    <t>Popáleniny omezeného rozsahu postihující všechny vrstvy kůže, bez kožního štěpu nebo inhalačního poranění</t>
  </si>
  <si>
    <t>2255</t>
  </si>
  <si>
    <t>Popáleniny omezeného rozsahu nepostihující všechny vrstvy kůže</t>
  </si>
  <si>
    <t>2301</t>
  </si>
  <si>
    <t>Operační výkon s diagnózou jiného kontaktu se zdravotnickými službami</t>
  </si>
  <si>
    <t>2330</t>
  </si>
  <si>
    <t>Rehabilitace</t>
  </si>
  <si>
    <t>2331</t>
  </si>
  <si>
    <t>Symptomy a abnormální nálezy</t>
  </si>
  <si>
    <t>2332</t>
  </si>
  <si>
    <t>Jiné faktory ovlivňující zdravotní stav</t>
  </si>
  <si>
    <t>2333</t>
  </si>
  <si>
    <t>Rehabilitace &gt; 55 dní</t>
  </si>
  <si>
    <t>2334</t>
  </si>
  <si>
    <t>Rehabilitace 49-55 dní</t>
  </si>
  <si>
    <t>2335</t>
  </si>
  <si>
    <t>Rehabilitace 42-48 dní</t>
  </si>
  <si>
    <t>2336</t>
  </si>
  <si>
    <t>Rehabilitace 35-41 dní</t>
  </si>
  <si>
    <t>2337</t>
  </si>
  <si>
    <t>Rehabilitace 28-34 dní</t>
  </si>
  <si>
    <t>2338</t>
  </si>
  <si>
    <t>Rehabilitace 21-27 dní</t>
  </si>
  <si>
    <t>2339</t>
  </si>
  <si>
    <t>Rehabilitace 14-20 dní</t>
  </si>
  <si>
    <t>2340</t>
  </si>
  <si>
    <t>Rehabilitace 5-13 dní</t>
  </si>
  <si>
    <t>2401</t>
  </si>
  <si>
    <t>HIV s výkonem, s několika závažnými infekcemi souvisejícími s HIV</t>
  </si>
  <si>
    <t>2402</t>
  </si>
  <si>
    <t>HIV s výkonem, s další diagnózou související s HIV</t>
  </si>
  <si>
    <t>2430</t>
  </si>
  <si>
    <t>HIV s ventilační nebo nutriční podporou</t>
  </si>
  <si>
    <t>2432</t>
  </si>
  <si>
    <t>HIV s několika závažnými infekcemi souvisejícími s HIV</t>
  </si>
  <si>
    <t>2433</t>
  </si>
  <si>
    <t>HIV s další diagnózou související s HIV, bez několika závažných infekcí souvisejících s HIV, s tuberkulózou</t>
  </si>
  <si>
    <t>2434</t>
  </si>
  <si>
    <t>HIV s další diagnózou související s HIV, bez několika závažných infekcí souvisejících s HIV, bez tuberkulózy</t>
  </si>
  <si>
    <t>2435</t>
  </si>
  <si>
    <t>HIV bez další diagnózy související s HIV</t>
  </si>
  <si>
    <t>2501</t>
  </si>
  <si>
    <t>Kraniotomie, velký výkon na páteři, kyčli a konč. při mnohočetném závažném traumatu</t>
  </si>
  <si>
    <t>2502</t>
  </si>
  <si>
    <t>Jiné výkony při mnohočetném závažném traumatu</t>
  </si>
  <si>
    <t>2503</t>
  </si>
  <si>
    <t>Dlouhodobá mechanická ventilace při polytraumatu &gt; 1008 hodin (více než 43 dní) s ekonomicky náročným výkonem</t>
  </si>
  <si>
    <t>2504</t>
  </si>
  <si>
    <t>Dlouhodobá mechanická ventilace při polytraumatu &gt; 504 hodin (22-42 dní) s ekonomicky náročným výkonem</t>
  </si>
  <si>
    <t>2505</t>
  </si>
  <si>
    <t>Dlouhodobá mechanická ventilace při polytraumatu &gt; 240 hodin (11-21 dní) s ekonomicky náročným výkonem</t>
  </si>
  <si>
    <t>2506</t>
  </si>
  <si>
    <t>Dlouhodobá mechanická ventilace při polytraumatu s kraniotomií &gt; 96 hodin</t>
  </si>
  <si>
    <t>2507</t>
  </si>
  <si>
    <t>Dlouhodobá mechanická ventilace při polytraumatu &gt; 96 hodin (5-10 dní) s ekonomicky náročným výkonem</t>
  </si>
  <si>
    <t>2530</t>
  </si>
  <si>
    <t>Diagnózy týkající se hlavy, hrudníku a dolních končetin při mnohočetném závažném traumatu</t>
  </si>
  <si>
    <t>2531</t>
  </si>
  <si>
    <t>Jiné diagnózy mnohočetného závažného traumatu</t>
  </si>
  <si>
    <t>2533</t>
  </si>
  <si>
    <t>Dlouhodobá mechanická ventilace při polytraumatu &gt; 504 hodin (22-42 dní)</t>
  </si>
  <si>
    <t>2534</t>
  </si>
  <si>
    <t>Dlouhodobá mechanická ventilace při polytraumatu &gt; 240 hodin (11-21 dní)</t>
  </si>
  <si>
    <t>2536</t>
  </si>
  <si>
    <t>Dlouhodobá mechanická ventilace při polytraumatu &gt; 96 hodin (5-10 dní)</t>
  </si>
  <si>
    <t>2537</t>
  </si>
  <si>
    <t>Úmrtí do 5 dní od příjmu při polytraumatu</t>
  </si>
  <si>
    <t>8887</t>
  </si>
  <si>
    <t>Rozsáhlé výkony, které se netýkají hlavní diagnózy</t>
  </si>
  <si>
    <t>8888</t>
  </si>
  <si>
    <t>Prostatické výkony, které se netýkají hlavní diagnózy</t>
  </si>
  <si>
    <t>8889</t>
  </si>
  <si>
    <t>Výkony omezeného rozsahu, které se netýkají hlavní diagnózy</t>
  </si>
  <si>
    <t>9998</t>
  </si>
  <si>
    <t>Hlavní diagnóza neplatná jako propouštěcí diagnóza</t>
  </si>
  <si>
    <t>9999</t>
  </si>
  <si>
    <t>Nezařaditelné</t>
  </si>
  <si>
    <t>nekmenový pojištěnec - pojištěnec ošetřený v LZZ ležícím v jiném kraji, než má pojištěnec nahlášené trvalé bydliště</t>
  </si>
  <si>
    <t>MDC</t>
  </si>
  <si>
    <t>Název hlavní medicínské kategorie (MDC)</t>
  </si>
  <si>
    <t>VZP ČR</t>
  </si>
  <si>
    <t>00</t>
  </si>
  <si>
    <t>PRE-MDC</t>
  </si>
  <si>
    <t>01</t>
  </si>
  <si>
    <t>ONEMOCNĚNÍ A PORUCHY NERVOVÉHO SYSTÉMU</t>
  </si>
  <si>
    <t>02</t>
  </si>
  <si>
    <t>ONEMOCNĚNÍ A PORUCHY OČÍ</t>
  </si>
  <si>
    <t>03</t>
  </si>
  <si>
    <t>ONEMOCNĚNÍ A PORUCHY UŠÍ, NOSU, ÚST A KRKU</t>
  </si>
  <si>
    <t>04</t>
  </si>
  <si>
    <t>ONEMOCNĚNÍ A PORUCHY DÝCHACÍHO SYSTÉMU</t>
  </si>
  <si>
    <t>05</t>
  </si>
  <si>
    <t>ONEMOCNĚNÍ A PORUCHY OBĚHOVÉHO SYSTÉMU</t>
  </si>
  <si>
    <t>06</t>
  </si>
  <si>
    <t>ONEMOCNĚNÍ A PORUCHY TRÁVICÍHO SYSTÉMU</t>
  </si>
  <si>
    <t>07</t>
  </si>
  <si>
    <t>ONEMOCNĚNÍ A PORUCHY HEPATOBILIÁRNÍHO SYSTÉMU A SLINIVKY BŘIŠNÍ</t>
  </si>
  <si>
    <t>08</t>
  </si>
  <si>
    <t>ONEMOCNĚNÍ A PORUCHY MUSKULOSKELETÁLNÍHO SYSTÉMU A POJIVOVÉ TKÁNĚ</t>
  </si>
  <si>
    <t>09</t>
  </si>
  <si>
    <t>ONEMOCNĚNÍ A PORUCHY KŮŽE, PODKOŽNÍ TKÁNĚ A PRSOU</t>
  </si>
  <si>
    <t>10</t>
  </si>
  <si>
    <t>ENDOKRINNÍ, NUTRIČNÍ A METABOLICKÁ ONEMOCNĚNÍ A PORUCHY</t>
  </si>
  <si>
    <t>11</t>
  </si>
  <si>
    <t>ONEMOCNĚNÍ A PORUCHY LEDVIN A MOČOVÝCH CEST</t>
  </si>
  <si>
    <t>12</t>
  </si>
  <si>
    <t>ONEMOCNĚNÍ A PORUCHY MUŽSKÉHO REPRODUKČNÍHO SYSTÉMU</t>
  </si>
  <si>
    <t>13</t>
  </si>
  <si>
    <t>ONEMOCNĚNÍ A PORUCHY ŽENSKÉHO REPRODUKČNÍHO SYSTÉMU</t>
  </si>
  <si>
    <t>14</t>
  </si>
  <si>
    <t>TĚHOTENSTVÍ, POROD A ŠESTINEDĚLÍ</t>
  </si>
  <si>
    <t>15</t>
  </si>
  <si>
    <t>NOVOROZENCI</t>
  </si>
  <si>
    <t>16</t>
  </si>
  <si>
    <t>ONEMOCNĚNÍ A PORUCHY KRVE, ORGÁNŮ PODÍLEJÍCÍCH SE NA TVORBĚ KRVE A IMUNITY</t>
  </si>
  <si>
    <t>17</t>
  </si>
  <si>
    <t>MYELOPROLIFERATIVNÍ ONEMOCNĚNÍ A PORUCHY, ŠPATNĚ DIFERENCIOVANÉ NOVOTVARY</t>
  </si>
  <si>
    <t>18</t>
  </si>
  <si>
    <t>INFEKČNÍ A PARAZITICKÁ ONEMOCNĚNÍ, SYSTÉMOVÁ ČI NEURČENÁ MÍSTA</t>
  </si>
  <si>
    <t>19</t>
  </si>
  <si>
    <t>DUŠEVNÍ ONEMOCNĚNÍ A PORUCHY</t>
  </si>
  <si>
    <t>20</t>
  </si>
  <si>
    <t>UŽÍVÁNÍ ALKOHOLU/DROG A JIMI ZPŮSOBENÉ ORGANICKÉ DUŠEVNÍ PORUCHY</t>
  </si>
  <si>
    <t>21</t>
  </si>
  <si>
    <t>ÚRAZY, OTRAVY A TOXICKÉ ÚČINKY LÉKŮ</t>
  </si>
  <si>
    <t>22</t>
  </si>
  <si>
    <t>POPÁLENINY</t>
  </si>
  <si>
    <t>23</t>
  </si>
  <si>
    <t>FAKTORY OVLIVŇUJÍCÍ ZDRAVOTNÍ STAV A JINÝ KONTAKT SE ZDRAVOTNÍMI SLUŽBAMI</t>
  </si>
  <si>
    <t>24</t>
  </si>
  <si>
    <t>INFEKCE HIV</t>
  </si>
  <si>
    <t>25</t>
  </si>
  <si>
    <t>MNOHOČETNÉ TRAUMA</t>
  </si>
  <si>
    <t>88</t>
  </si>
  <si>
    <t>NESOUVISEJÍCÍ VÝKONY NA OPERAČNÍM SÁLE</t>
  </si>
  <si>
    <t>99</t>
  </si>
  <si>
    <t>CHYBOVÉ DIAGNOSTICKÉ SKUPINY</t>
  </si>
  <si>
    <t xml:space="preserve">                                                 v %</t>
  </si>
  <si>
    <t xml:space="preserve">   - průměr za doplatky na léky v Kč</t>
  </si>
  <si>
    <t xml:space="preserve">   - průměr za započitatelné regulační poplatky v Kč</t>
  </si>
  <si>
    <t>z toho</t>
  </si>
  <si>
    <t>Průměrná úhrada</t>
  </si>
  <si>
    <t xml:space="preserve">Průměrná částka překračující limit na 1 pojištěnce se ZRP a DL v Kč </t>
  </si>
  <si>
    <t xml:space="preserve">Celková částka překračující limit 2500 Kč (65 let a více) (v tis. Kč) </t>
  </si>
  <si>
    <t>Počet pojištěnců, kteří překročili limit 2500 Kč (65 let a více)</t>
  </si>
  <si>
    <t xml:space="preserve">Celková částka překračující limit 2500 Kč (0-18 let) (v tis. Kč) </t>
  </si>
  <si>
    <t>Počet pojištěnců, kteří překročili limit 2500 Kč (0-18 let)</t>
  </si>
  <si>
    <t xml:space="preserve">Celková částka překračující limit 5000 Kč (v tis. Kč) </t>
  </si>
  <si>
    <t>Počet pojištěnců, kteří překročili limit 5000 Kč (19-64 let)</t>
  </si>
  <si>
    <t xml:space="preserve">Celková částka překračující limit (v tis. Kč) </t>
  </si>
  <si>
    <t xml:space="preserve">Počet pojištěnců, kteří překročili limit </t>
  </si>
  <si>
    <r>
      <t xml:space="preserve">Průměrná úhrada za regulační poplatky a započitatelné doplatky na 1 pojištěnce </t>
    </r>
    <r>
      <rPr>
        <i/>
        <sz val="10"/>
        <rFont val="Arial"/>
        <family val="2"/>
        <charset val="238"/>
      </rPr>
      <t xml:space="preserve">(který zaplatil některý z regulačních poplatků) v Kč  </t>
    </r>
  </si>
  <si>
    <r>
      <t xml:space="preserve">Průměrná úhrada za regulační poplatky </t>
    </r>
    <r>
      <rPr>
        <b/>
        <sz val="10"/>
        <rFont val="Arial"/>
        <family val="2"/>
        <charset val="238"/>
      </rPr>
      <t xml:space="preserve">započitatelné do limitu </t>
    </r>
    <r>
      <rPr>
        <sz val="10"/>
        <rFont val="Arial"/>
        <family val="2"/>
        <charset val="238"/>
      </rPr>
      <t xml:space="preserve">a započitatelné doplatky na 1 pojištěnce </t>
    </r>
    <r>
      <rPr>
        <i/>
        <sz val="10"/>
        <rFont val="Arial"/>
        <family val="2"/>
        <charset val="238"/>
      </rPr>
      <t xml:space="preserve">(který zaplatil některý ze započitatelných regulačních poplatků) v Kč  </t>
    </r>
  </si>
  <si>
    <t>Celkem regulační poplatky a započitatelné doplatky na léky (v tis. Kč)</t>
  </si>
  <si>
    <r>
      <t xml:space="preserve">Celkem regulační poplatky </t>
    </r>
    <r>
      <rPr>
        <b/>
        <sz val="10"/>
        <rFont val="Arial"/>
        <family val="2"/>
        <charset val="238"/>
      </rPr>
      <t xml:space="preserve">započitatelné do limitu  </t>
    </r>
    <r>
      <rPr>
        <sz val="10"/>
        <rFont val="Arial"/>
        <family val="2"/>
        <charset val="238"/>
      </rPr>
      <t>a započitatelné doplatky na léky (v tis. Kč)</t>
    </r>
  </si>
  <si>
    <t>Započitatelné doplatky na léky (v tis. Kč)</t>
  </si>
  <si>
    <t>Celkem regulační poplatky (v tis. Kč)</t>
  </si>
  <si>
    <t>Regulační poplatky nezapočitatelné do limitu (v tis. Kč) - poplatky za pohotovostní služby a poplatky za pobyt v LZZ</t>
  </si>
  <si>
    <t>Regulační poplatky započitatelné do limitu (v tis. Kč) - poplatky za recept a poplatky za vyšetření u lékaře</t>
  </si>
  <si>
    <t xml:space="preserve">  v % k celkovému počtu pojištěnců VZP</t>
  </si>
  <si>
    <r>
      <t xml:space="preserve">Počet pojištěnců, kteří zaplatili nějaký doplatek na léky či regulační poplatek </t>
    </r>
    <r>
      <rPr>
        <b/>
        <sz val="10"/>
        <rFont val="Arial"/>
        <family val="2"/>
        <charset val="238"/>
      </rPr>
      <t>započitatelný do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limitu</t>
    </r>
  </si>
  <si>
    <t xml:space="preserve">Počet pojištěnců, kteří zaplatili nějaký doplatek na léky či nějaký regulační poplatek </t>
  </si>
  <si>
    <t>započitatelné doplatky za léky</t>
  </si>
  <si>
    <t xml:space="preserve">mezisoučet za poplatky </t>
  </si>
  <si>
    <t>regulační poplatky za pohotovostní služby (90 Kč)</t>
  </si>
  <si>
    <t>regulační poplatky za pobyt v LZZ (100 Kč)</t>
  </si>
  <si>
    <t>regulační poplatky za vyšetření u lékaře (30 Kč)</t>
  </si>
  <si>
    <t>regulační poplatky za recept  (30 Kč)</t>
  </si>
  <si>
    <t>%</t>
  </si>
  <si>
    <t>v tis. Kč</t>
  </si>
  <si>
    <r>
      <t>*)</t>
    </r>
    <r>
      <rPr>
        <sz val="10"/>
        <rFont val="Arial"/>
        <family val="2"/>
        <charset val="238"/>
      </rPr>
      <t xml:space="preserve"> k celkovému počtu pojištěnců VZP</t>
    </r>
  </si>
  <si>
    <t>regulační poplatky za pobyt v LZZ (100 Kč)</t>
  </si>
  <si>
    <t>regulační poplatky za recept (30 Kč)</t>
  </si>
  <si>
    <r>
      <t>%</t>
    </r>
    <r>
      <rPr>
        <vertAlign val="superscript"/>
        <sz val="10"/>
        <rFont val="Arial"/>
        <family val="2"/>
        <charset val="238"/>
      </rPr>
      <t xml:space="preserve"> *)</t>
    </r>
  </si>
  <si>
    <t xml:space="preserve">v tis. </t>
  </si>
  <si>
    <t>Průměr na 1 pojištěnce v Kč</t>
  </si>
  <si>
    <t>Počet  pojištěnců</t>
  </si>
  <si>
    <t>0-4 let</t>
  </si>
  <si>
    <t xml:space="preserve">nad 5000  </t>
  </si>
  <si>
    <t xml:space="preserve"> 2001-5000 </t>
  </si>
  <si>
    <t xml:space="preserve"> 1001-2000 </t>
  </si>
  <si>
    <t xml:space="preserve"> 501-1000 </t>
  </si>
  <si>
    <t xml:space="preserve"> 101-500 </t>
  </si>
  <si>
    <t xml:space="preserve">do 100 </t>
  </si>
  <si>
    <t>% z celkového počtu pojištěnců</t>
  </si>
  <si>
    <t>Doplatky + poplatky</t>
  </si>
  <si>
    <t>Poplatky nezapočitatelné</t>
  </si>
  <si>
    <t>Poplatky započitatelné</t>
  </si>
  <si>
    <t>Doplatky</t>
  </si>
  <si>
    <t>Kč celkem</t>
  </si>
  <si>
    <t>Počet pojištěnců celkem</t>
  </si>
  <si>
    <t>Kč pod limit</t>
  </si>
  <si>
    <t>Počet pojištěnců pod limit</t>
  </si>
  <si>
    <t>Úhrada VZP - částka náležející pojištěncům</t>
  </si>
  <si>
    <t>Úhrada v Kč u pojištěnců nad limit</t>
  </si>
  <si>
    <t>Počet pojištěnců nad limit</t>
  </si>
  <si>
    <t>Pojištěnci VZP</t>
  </si>
  <si>
    <t>Pojištěnci VZP dle pohlaví v %</t>
  </si>
  <si>
    <t>Muži</t>
  </si>
  <si>
    <t>Ženy</t>
  </si>
  <si>
    <t>Počet pojištěnců VZP</t>
  </si>
  <si>
    <t>Počet zaměstnavatelů</t>
  </si>
  <si>
    <t>Počet subjektů v jednotlivých skupinách plátců</t>
  </si>
  <si>
    <t>Samostatně</t>
  </si>
  <si>
    <t>Souběh</t>
  </si>
  <si>
    <t>Zaměstnanci</t>
  </si>
  <si>
    <t>OSVČ</t>
  </si>
  <si>
    <t>OBZP</t>
  </si>
  <si>
    <t>Zaměstnanci + OSVČ</t>
  </si>
  <si>
    <t>Zaměstnanci + platba státu</t>
  </si>
  <si>
    <t>OSVČ + platba státu</t>
  </si>
  <si>
    <t>Zaměstnanci + OSVČ + platba státu</t>
  </si>
  <si>
    <t>do 60 let</t>
  </si>
  <si>
    <t>nad 60 let</t>
  </si>
  <si>
    <t>Období</t>
  </si>
  <si>
    <t>za které je plátcem pojistného stát</t>
  </si>
  <si>
    <t>údaje k 1. dni v měsíci</t>
  </si>
  <si>
    <t>Skupiny pojištěnců</t>
  </si>
  <si>
    <t>Nezaopatřené děti do ukončení povinné školní docházky</t>
  </si>
  <si>
    <t>Nezaopatřené děti po ukončení povinné školní docházky</t>
  </si>
  <si>
    <t>Poživatelé důchodů</t>
  </si>
  <si>
    <t>Ženy na mateřské dovolené, příjemci rodičovského příspěvku</t>
  </si>
  <si>
    <t>Uchazeči o zaměstnání v evidenci úřadu práce</t>
  </si>
  <si>
    <t>Osoby pobírající dávky soc. péče z důvodu soc. potřebnosti</t>
  </si>
  <si>
    <t>Osoby převážně nebo úplně bezmocné a osoby o ně pečující</t>
  </si>
  <si>
    <t>Osoby konající civilní vojenskou službu nebo na voj. cvičení</t>
  </si>
  <si>
    <t>Osoby ve vazbě nebo ve výkonu trestu odnětí svobody</t>
  </si>
  <si>
    <t>Osoby bez příjmu, pečující osobně, celodenně o dítě do 7 let věku nebo o 2 děti do 15 let věku</t>
  </si>
  <si>
    <t>Osoby důchodového věku bez nároku na důchod</t>
  </si>
  <si>
    <t>OBZP - pobírající nemocenskou</t>
  </si>
  <si>
    <t>Osoby vykonávající dlouhodobou dobrovolnickou službu</t>
  </si>
  <si>
    <t>Mladiství v ústavech</t>
  </si>
  <si>
    <t>Osoby s oprávněním k pobytu za účelem dočasné ochrany</t>
  </si>
  <si>
    <t>Příjemci penze z doplňkového penzijního spoření</t>
  </si>
  <si>
    <t>Manželé nebo registrovaní partneři státních zaměstnanců vyslaných do zahraničí</t>
  </si>
  <si>
    <t>Příjmy (v tis. Kč)</t>
  </si>
  <si>
    <t>Podíl (v %)</t>
  </si>
  <si>
    <t>OSVČ + OBZP</t>
  </si>
  <si>
    <t>Ostatní</t>
  </si>
  <si>
    <t xml:space="preserve">Ostatní </t>
  </si>
  <si>
    <t>Ostatní příjmy: pokuty, penále, přirážky k pojistnému</t>
  </si>
  <si>
    <t>Přerozdělení</t>
  </si>
  <si>
    <t>Příjmy celkem</t>
  </si>
  <si>
    <t>Zaměstnanci v %</t>
  </si>
  <si>
    <t>OSVČ + OBZP v %</t>
  </si>
  <si>
    <t>Ostatní v %</t>
  </si>
  <si>
    <t>Přerozdělení v %</t>
  </si>
  <si>
    <t>Průměr měsíční</t>
  </si>
  <si>
    <t>Údaje v tis. Kč</t>
  </si>
  <si>
    <t>Přerozdělení: peněžní prostředky plynoucí z měsíčního vyúčtování výsledků přerozdělování +/- podle § 1 odst. 1 písm. b) vyhlášky o fondech</t>
  </si>
  <si>
    <t>Celkové příjmy (v tis. Kč)</t>
  </si>
  <si>
    <t>Průměrný počet pojištěnců VZP</t>
  </si>
  <si>
    <t>Příjem na 1 pojištěnce VZP (v Kč)</t>
  </si>
  <si>
    <t>Index 2016/2015</t>
  </si>
  <si>
    <t>Rozdíl 2016-2015</t>
  </si>
  <si>
    <r>
      <t xml:space="preserve">Příjmy z výběru pojistného </t>
    </r>
    <r>
      <rPr>
        <vertAlign val="superscript"/>
        <sz val="10"/>
        <rFont val="Arial"/>
        <family val="2"/>
        <charset val="238"/>
      </rPr>
      <t>*)</t>
    </r>
  </si>
  <si>
    <t>Příjmy od státu a z přerozdělení</t>
  </si>
  <si>
    <r>
      <t>*)</t>
    </r>
    <r>
      <rPr>
        <sz val="10"/>
        <rFont val="Arial"/>
        <family val="2"/>
        <charset val="238"/>
      </rPr>
      <t xml:space="preserve"> včetně pokut, penále a přirážek k pojistnému</t>
    </r>
  </si>
  <si>
    <t xml:space="preserve">Celkem </t>
  </si>
  <si>
    <t>lůžková ZZ</t>
  </si>
  <si>
    <t>ambulantní ZZ</t>
  </si>
  <si>
    <t>Zdravotnické prostředky</t>
  </si>
  <si>
    <t>Léky</t>
  </si>
  <si>
    <t>Péče v zahraničí</t>
  </si>
  <si>
    <t>Doprava a ostatní</t>
  </si>
  <si>
    <t>OL</t>
  </si>
  <si>
    <t>OLÚ</t>
  </si>
  <si>
    <t>začleněný hospic</t>
  </si>
  <si>
    <t>začleněná OL</t>
  </si>
  <si>
    <t>začleněná LDN</t>
  </si>
  <si>
    <t>začleněný OLÚ</t>
  </si>
  <si>
    <t>nemocnice</t>
  </si>
  <si>
    <t>Hospitalizace</t>
  </si>
  <si>
    <t>Ambulance</t>
  </si>
  <si>
    <t>Praha - Ústředí</t>
  </si>
  <si>
    <r>
      <t xml:space="preserve">Počet </t>
    </r>
    <r>
      <rPr>
        <vertAlign val="superscript"/>
        <sz val="10"/>
        <rFont val="Arial"/>
        <family val="2"/>
        <charset val="238"/>
      </rPr>
      <t>*)</t>
    </r>
  </si>
  <si>
    <t>Počet ošetřených pojištěnců</t>
  </si>
  <si>
    <t>Počet bodů    (v tis.)</t>
  </si>
  <si>
    <t>Ocenění    (v tis. Kč)</t>
  </si>
  <si>
    <t>TRANSPLANTACE AUTOLOGNÍ KOSTNÍ DŘENĚ, ROZMRAZENÍ A APLIKACE DO CENTRÁLNÍHO ŽILNÍHO KATÉTRU</t>
  </si>
  <si>
    <t>TRANSPLANTACE ALLOGENNÍ KOSTNÍ DŘENĚ</t>
  </si>
  <si>
    <t>SPECIALIZOVANÁ HEMATOLOGICKÁ LÉČBA NEMOCNÝCH S ALLOGENNÍ TRANSPLANTACÍ KOSTNÍ DŘENĚ NA SPECIALIZOVANÝCH HEMATOLOGICKÝCH PRACOVIŠTÍCH</t>
  </si>
  <si>
    <t>SPECIALIZOVANÁ HEMATOLOGICKÁ LÉČBA NEMOCNÝCH NA SPECIALIZOVANÝCH PRACOVIŠTÍCH VČETNĚ AUTOLOGNÍ TRANSPLANTACE KOSTNÍ DŘENĚ NA SPECIALIZOVANÝCH HEMATOLOGICKÝCH PRACOVIŠTÍCH</t>
  </si>
  <si>
    <t>TRANSPLANTACE PANKREATU A LEDVINY</t>
  </si>
  <si>
    <t>TRANSPLANTACE JATER</t>
  </si>
  <si>
    <t>TRANSPLANTACE LEDVINY</t>
  </si>
  <si>
    <t>(VZP) TRANSPLANTACE PLIC</t>
  </si>
  <si>
    <t>TRANSPLANTACE SRDCE - PRIMOOPERACE</t>
  </si>
  <si>
    <t>TRANSPLANTACE SRDCE - REOPERACE</t>
  </si>
  <si>
    <t>OPERACE VROZENÝCH SRDEČNÍCH VAD NEBO OPERACE PRO ZÁVAŽNÉ PORUCHY SRDEČNÍHO RYTMU S POUŽITÍM MIMOTĚLNÍHO OBĚHU -  MTO I VČETNĚ CENY MO - PRIMOOPERACE</t>
  </si>
  <si>
    <t>OPERACE VROZENÝCH SRDEČNÍCH VAD  S POUŽITÍM MO - MTO II VČETNĚ CENY MO - PRIMOOPERACE</t>
  </si>
  <si>
    <t>OPERACE VROZENÝCH SRDEČNÍCH VAD  S POUŽITÍM MO - MTO II VČETNĚ CENY MO - REOPERACE</t>
  </si>
  <si>
    <t>OPERACE VROZENÝCH SRDEČNÍCH VAD S POUŽITÍM MO - MTO III VČETNĚ CENY MO - PRIMOOPERACE</t>
  </si>
  <si>
    <t>OPERACE VROZENÝCH SRDEČNÍCH VAD S POUŽITÍM MO - MTO III VČETNĚ CENY MO - REOPERACE</t>
  </si>
  <si>
    <t>OPERACE VROZENÝCH SRDEČNÍCH VAD S POUŽITÍM MO -  MTO IV VČETNĚ CENY MO - PRIMOOPERACE</t>
  </si>
  <si>
    <t>OPERACE VROZENÝCH SRDEČNÍCH VAD S POUŽITÍM MO -  MTO IV VČETNĚ CENY MO - REOPERACE</t>
  </si>
  <si>
    <t>VÝKONY NA ZAVŘENÉM SRDCI</t>
  </si>
  <si>
    <t>MECHANICKÁ SRDEČNÍ PODPORA</t>
  </si>
  <si>
    <t>JEDNODUCHÝ VÝKON NA SRDCI - PRIMOOPERACE</t>
  </si>
  <si>
    <t>JEDNODUCHÝ VÝKON NA SRDCI - REOPERACE</t>
  </si>
  <si>
    <t>KOMBINOVANÝ CHIRURGICKÝ VÝKON NA SRDCI A HRUDNÍ AORTĚ - PRIMOOPERACE</t>
  </si>
  <si>
    <t>KOMBINOVANÝ CHIRURGICKÝ VÝKON NA SRDCI A HRUDNÍ AORTĚ - REOPERACE</t>
  </si>
  <si>
    <t>IMPLANTACE KARDIOSTIMULÁTORU PRO JEDNODUTINOVOU KARDIOSTIMULACI</t>
  </si>
  <si>
    <t>PRIMOIMPLANTACE KARDIOSTIMULÁTORU PRO DVOUDUTINOVOU STIMULACI</t>
  </si>
  <si>
    <t>REIMPLANTACE KARDIOSTIMULÁTORU BEZ ZÁKROKU NA ŽÍLE</t>
  </si>
  <si>
    <t>PRIMOIMPLANTACE KARDIOVERTERU - DEFIBRILÁTORU SE ZAVEDENÍM ELEKTROD ENDOVASÁLNÍM PŘÍSTUPEM</t>
  </si>
  <si>
    <t>REIMPLANTACE KARDIOVERTERU - DEFIBRILÁTORU</t>
  </si>
  <si>
    <t>PRIMOIMPLANTACE SYSTÉMU PRO BIVENTRIKULÁRNÍ KARDIOSTIMULACI</t>
  </si>
  <si>
    <t>PRIMOIMPLANTACE KARDIOVERTERU - DEFIBRILÁTORU S BIVENTRIKULÁRNÍ STIMULACÍ (BEZ THORAKOTOMIE)</t>
  </si>
  <si>
    <t>IMPLANTACE ARYTMICKÉHO ZÁZNAMNÍKU EKG, EXPLANTACE A VYHODNOCENÍ ZÁZNAMNÍKU</t>
  </si>
  <si>
    <t>PERKUTÁNNÍ TRANSLUMINÁLNÍ ANGIOPLASTIKA</t>
  </si>
  <si>
    <t>SELEKTIVNÍ KORONAROGRAFIE OBOU VĚNČITÝCH TEPEN</t>
  </si>
  <si>
    <t>SELEKTIVNÍ KORONAROGRAFIE JEDNÉ VĚNČITÉ TEPNY (EV. BYPASSU)</t>
  </si>
  <si>
    <t>NAVAZUJÍCÍ SELEKTIVNÍ KORONAROGRAFIE VĚNČITÉ TEPNY ČI BYPASSU</t>
  </si>
  <si>
    <t>PTCA JEDNÉ VĚNČITÉ TEPNY</t>
  </si>
  <si>
    <t>PTCA VÍCE VĚNČITÝCH TEPEN NEBO OPAKOVANÁ PTCA TÉŽE TEPNY</t>
  </si>
  <si>
    <t xml:space="preserve">  z toho: KORONÁRNÍ STENT / NAVAZUJE NA PTCA **)</t>
  </si>
  <si>
    <t>SELEKTIVNÍ TROMBOLÝZA</t>
  </si>
  <si>
    <t>TERAPEUTICKÁ EMBOLIZACE V CÉVNÍM ŘEČIŠTI</t>
  </si>
  <si>
    <t>IMPLANTACE TOTÁLNÍ ENDOPROTÉZY NA HORNÍ KONČETINĚ</t>
  </si>
  <si>
    <t>CERVIKOKAPITÁLNÍ ENDOPROTÉZA</t>
  </si>
  <si>
    <t>IMPLANTACE TUMORÓZNÍ (SPECIÁLNÍ) PROTÉZY - CERVIKOKAPITÁLNÍ</t>
  </si>
  <si>
    <t>TOTÁLNÍ ENDOPROTÉZA KYČELNÍHO KLOUBU</t>
  </si>
  <si>
    <t>REKONSTRUKCE ACETABULA PŘI OPERACI TEP KYČELNÍHO KLOUBU - PŘIČTI K ZÁKLADNÍMU VÝKONU</t>
  </si>
  <si>
    <t>REVIZE, ODSTRANĚNÍ TOTÁLNÍ ENDOPROTÉZY, VÝMĚNA ZA NOVOU</t>
  </si>
  <si>
    <t>PROSTÁ EXTRAKCE ENDOPROTÉZY - NECEMENTOVANÉ</t>
  </si>
  <si>
    <t>PROSTÁ EXTRAKCE ENDOPROTÉZY - CEMENTOVANÉ</t>
  </si>
  <si>
    <t>HEMIARTROPLASTIKA KOLENE - SÁŇOVÁ PROTÉZA</t>
  </si>
  <si>
    <t>TOTÁLNÍ ENDOPROTÉZA KOLENNÍHO KLOUBU</t>
  </si>
  <si>
    <t>IMPLANTACE TUMORÓZNÍ (SPECIÁLNÍ) PROTÉZY - TOTÁLNÍ</t>
  </si>
  <si>
    <t>TEP TALOKRURÁLNÍHO KLOUBU</t>
  </si>
  <si>
    <t>VÝKON LAPAROSKOPICKÝ A TORAKOSKOPICKÝ</t>
  </si>
  <si>
    <t>DIAGNOSTICKÁ VIDEOLAPAROSKOPIE A VIDEOTORAKOSKOPIE</t>
  </si>
  <si>
    <t>KRANIOTOMIE PRO SUPRATENTORIÁLNÍ SPONTÁNNÍ INTRACEREBRÁLNÍ KRVÁCENÍ NEBO CYSTU NEBO ABSCES</t>
  </si>
  <si>
    <t>KRANIOTOMIE PRO INFRATENTORIÁLNÍ SPONTÁNNÍ INTRACEREBRÁLNÍ KRVÁCENÍ</t>
  </si>
  <si>
    <t>NÁVRT A EVAKUACE PRO SPONTÁNNÍ INTRACEREBRÁLNÍ KRVÁCENÍ</t>
  </si>
  <si>
    <t>STEREOTAXE</t>
  </si>
  <si>
    <t>ODSTRANĚNÍ TUMORU HYPOFÝZY TRANSSFENOIDÁLNÍM PŘÍSTUPEM</t>
  </si>
  <si>
    <t>KRANIOTOMIE A RESEKCE, PŘÍPADNĚ LOBEKTOMIE PRO TUMOR ČI METASTÁZU NEBO OPERACE INTRAKRANIÁLNÍHO ANEURYSMATU NEBO OPERACE PÍŠTĚLE KAROTIDOKAVERNOSNÍ INTRAKRANIÁLNĚ NEBO HEMISFEREKTOMIE NEBO EXSTIRPACE KOROVÉ JIZVY NEBO LOBEKTOMIE PRO EPILEPSII NEBO REKON</t>
  </si>
  <si>
    <t>KOCHLEÁRNÍ IMPLANTACE</t>
  </si>
  <si>
    <t>IMPLANTACE MÍŠNÍ STIMULAČNÍ ELEKTRODY</t>
  </si>
  <si>
    <t>IMPLANTACE ELEKTRONICKÉHO STIMULÁTORU NERVUS VAGUS PRO LÉČBU EPILEPSIE</t>
  </si>
  <si>
    <r>
      <t>*)</t>
    </r>
    <r>
      <rPr>
        <sz val="10"/>
        <rFont val="Arial"/>
        <family val="2"/>
        <charset val="238"/>
      </rPr>
      <t xml:space="preserve">  počet hospitalizací dle metodiky DRG, ve kterých byl uvedený výkon vykázán alespoň jednou</t>
    </r>
  </si>
  <si>
    <r>
      <t>**)</t>
    </r>
    <r>
      <rPr>
        <sz val="10"/>
        <rFont val="Arial"/>
        <family val="2"/>
        <charset val="238"/>
      </rPr>
      <t xml:space="preserve"> fyzický počet poskytnutých koronárních stentů, v ocenění zahrnuta jen cena samotných stentů</t>
    </r>
  </si>
  <si>
    <t>AKUTNÍ PERITONEÁLNÍ DIALÝZA</t>
  </si>
  <si>
    <t>KONTINUÁLNÍ PERITONEÁLNÍ DIALÝZA (CPD)</t>
  </si>
  <si>
    <t>AUTOMATIZOVANÁ PERITONEÁLNÍ DIALÝZA</t>
  </si>
  <si>
    <t>AKUTNÍ HEMODIALÝZA</t>
  </si>
  <si>
    <t>CHRONICKÁ HEMODIALÝZA</t>
  </si>
  <si>
    <t>CHRONICKÁ HEMODIALÝZA PROVÁDĚNÁ MIMO DIALYZAČNÍ STŘEDISKO</t>
  </si>
  <si>
    <t>AKUTNÍ HEMODIALÝZA S POUŽITÍM HCO MEMBRÁNY</t>
  </si>
  <si>
    <t>HEMOFILTRACE</t>
  </si>
  <si>
    <t>HEMODIAFILTRACE</t>
  </si>
  <si>
    <t>PLAZMAFERÉZA MEMBRÁNOVÁ</t>
  </si>
  <si>
    <t>IZOLOVANÁ ULTRAFILTRACE</t>
  </si>
  <si>
    <t>CVVH - KONTINUÁLNÍ VENOVENÓZNÍ HEMOFILTRACE</t>
  </si>
  <si>
    <t>CHEMOTERAPIE</t>
  </si>
  <si>
    <t>RADIOTERAPIE</t>
  </si>
  <si>
    <t>VYŠETŘENÍ PET</t>
  </si>
  <si>
    <t>VYŠETŘENÍ CT</t>
  </si>
  <si>
    <t>VYŠETŘENÍ NMR</t>
  </si>
  <si>
    <t>Registrovanost v % vzhledem k počtu pojištěnců VZP</t>
  </si>
  <si>
    <t>Počet pojištěnců VZP registrovaných</t>
  </si>
  <si>
    <t>u PL pro dospělé</t>
  </si>
  <si>
    <t>u PL pro děti a dorost</t>
  </si>
  <si>
    <t>43637, 43639, 43696, 43697, 56501</t>
  </si>
  <si>
    <t>47351, 47353, 47355</t>
  </si>
  <si>
    <t>Tomografická scintigrafie (PET, PET/CT)</t>
  </si>
  <si>
    <t>47243, 63900, 89312</t>
  </si>
  <si>
    <t>RTG pro kostní denzitometrii (DEXA)</t>
  </si>
  <si>
    <t>18521, 18522, 18523, 18529, 18530, 18550, 18560, 18580, 18590, 78813, 78840</t>
  </si>
  <si>
    <t>Přístroj hemodialyzační</t>
  </si>
  <si>
    <t>89178, 89180, 89223, 89225, 89339, 89343</t>
  </si>
  <si>
    <t>78841, 78843, 78845</t>
  </si>
  <si>
    <t>15510, 76235, 76237</t>
  </si>
  <si>
    <t>47123, 47125, 47127, 47129, 47131, 47133, 47135, 47137, 47139, 47143, 47147, 47149, 47151, 47153, 47155, 47157, 47159, 47161, 47163, 47165, 47167, 47169, 47171, 47185, 47187, 47189, 47199, 47211, 47213, 47215, 47217, 47219, 47221, 47223, 47225, 47235, 47237, 47239, 47241, 47245, 47247, 47249, 47251, 47253, 47255, 47257, 47259, 47261, 47263, 47265, 47267, 47269, 47271, 47273, 47275, 47304</t>
  </si>
  <si>
    <t>Přístroj pro lokalizaci cílového objemu nebo simulaci ozařovacího plánu</t>
  </si>
  <si>
    <t>43111, 43213, 43215, 43611</t>
  </si>
  <si>
    <t>Terapeutický ozařovač – kobaltový a cesiový ozařovač</t>
  </si>
  <si>
    <t>43413, 43415, 43419, 43443</t>
  </si>
  <si>
    <t>Terapeutický ozařovač – přístroj pro automatický afterloading</t>
  </si>
  <si>
    <t>43311, 43313, 43315, 43613, 43617, 43633, 43641, 43694</t>
  </si>
  <si>
    <t>Terapeutický ozařovač – lineární urychlovač</t>
  </si>
  <si>
    <t>17115, 17117, 17125, 17127, 17210, 17299, 17300, 17302, 17310, 17314, 17316, 17697, 17705, 17706, 32520, 32530, 32535, 32540, 32610, 32620, 32630, 32640, 32999, 89195, 89315, 89317, 89319, 89321, 89323, 89331, 89409, 89411, 89415, 89417, 89419, 89423, 89425, 89427, 89429, 89431, 89433, 89435, 89437, 89441, 89449, 89451, 89519, 89521</t>
  </si>
  <si>
    <t>10434, 56497, 56499, 89711, 89713, 89715, 89717, 89719, 89721, 89723, 89725, 89815</t>
  </si>
  <si>
    <t>80121, 80127, 89361, 89611, 89613, 89615, 89617, 89619</t>
  </si>
  <si>
    <t>Přehled kódů výkonů ve skupině přístrojů</t>
  </si>
  <si>
    <t>Densitometr kostní</t>
  </si>
  <si>
    <t>Počet bodů v tis.</t>
  </si>
  <si>
    <t>Počet výkonů</t>
  </si>
  <si>
    <t>Název skupiny přístrojů</t>
  </si>
  <si>
    <t>Kapitola I. – Pojištěnci VZP</t>
  </si>
  <si>
    <t>Pojištěnci VZP dle způsobu platby pojistného</t>
  </si>
  <si>
    <t>Kapitola II. – Výběr pojistného</t>
  </si>
  <si>
    <t>T 2.3 – Příjmy pojistného na 1 pojištěnce VZP</t>
  </si>
  <si>
    <t>Kapitola IV. – Náklady na zdravotní péči</t>
  </si>
  <si>
    <t>Lázně a ozdravovny</t>
  </si>
  <si>
    <t>Stomatologové</t>
  </si>
  <si>
    <t>Ambulantní péče</t>
  </si>
  <si>
    <t>Akutní lůžková péče</t>
  </si>
  <si>
    <t>T 5.25ab – Migrace pojištěnců VZP – dle místa hospitalizace a dle místní příslušnosti pojištěnce</t>
  </si>
  <si>
    <t>Následná péče</t>
  </si>
  <si>
    <t>T 5.25cd – Migrace pojištěnců VZP – dle místa hospitalizace a dle místní příslušnosti pojištěnce</t>
  </si>
  <si>
    <t>Nákladná zdravotnická technika</t>
  </si>
  <si>
    <t>Kapitola VI. – Regulační poplatky a doplatky za léky</t>
  </si>
  <si>
    <t>T 1.1 – Počet pojištěnců k 31. 12. 2016</t>
  </si>
  <si>
    <t>T 1.3 – Věková struktura pojištěnců VZP k 31. 12. 2016</t>
  </si>
  <si>
    <t>T 1.5 – Počet pojištěnců VZP dle způsobu platby pojistného k 31. 12. 2016</t>
  </si>
  <si>
    <t>T 1.6 – Počet pojištěnců VZP, za které je plátcem pojistného stát k 1. 12. 2016 (v členění dle kraje)</t>
  </si>
  <si>
    <t>T 1.7 – Počet pojištěnců VZP, za které je plátcem pojistného stát – rok 2016</t>
  </si>
  <si>
    <t>T 1.8 – Přehled o pojištěncích, za které je plátcem pojistného stát – k 1. 12. 2016</t>
  </si>
  <si>
    <t>T 2.1 – Příjmy pojistného v roce 2016</t>
  </si>
  <si>
    <t>T 2.2 – Vývoj příjmů pojistného a celkových příjmů v roce 2016</t>
  </si>
  <si>
    <t>T 2.4 – Přehled příjmů pojistného v roce 2016</t>
  </si>
  <si>
    <t>Celkový přehled k 31. 12. 2016</t>
  </si>
  <si>
    <t>Primární péče k 31. 12. 2016</t>
  </si>
  <si>
    <t>Ambulantní péče k 31. 12. 2016</t>
  </si>
  <si>
    <t>Ambulantní péče k 31. 12. 2016 – ambulantní specialisté, souhrnný přehled</t>
  </si>
  <si>
    <t>Ambulantní péče k 31. 12. 2016 – ambulantní specialisté, krajský přehled</t>
  </si>
  <si>
    <t>Ambulantní péče k 31. 12. 2016 – komplement, krajský přehled</t>
  </si>
  <si>
    <t>Ambulantní péče k 31. 12. 2016 – nelékařské odbornosti, krajský přehled</t>
  </si>
  <si>
    <t>Lůžková péče k 31. 12. 2016</t>
  </si>
  <si>
    <t>Lůžková péče k 31. 12. 2016 – akutní lůžková péče, souhrnný přehled</t>
  </si>
  <si>
    <t>Lůžková péče k 31. 12. 2016 – akutní lůžková péče, krajský přehled</t>
  </si>
  <si>
    <t>Lůžková péče k 31. 12. 2016 – následná lůžková péče, krajský přehled</t>
  </si>
  <si>
    <t>Lůžková péče k 31. 12. 2016 – ostatní zařízení lůžkové péče, krajský přehled</t>
  </si>
  <si>
    <t>Lázně a ozdravovny k 31. 12. 2016</t>
  </si>
  <si>
    <t>Centra – Počet center se zvláštní smlouvou s VZP k 31. 12. 2016 v členění dle diagnostických skupin</t>
  </si>
  <si>
    <t>T 4.5 – Náklady v roce 2016 dle diagnózy</t>
  </si>
  <si>
    <t>T 5.2 – Přehled vybraných léčebných postupů v roce 2016</t>
  </si>
  <si>
    <t>T 5.3 – Nejčastěji předepisované léčivé přípravky na recepty v roce 2016</t>
  </si>
  <si>
    <t>T 5.4 – Nákladově nejvýznamnější léčivé přípravky předepsané na recepty v roce 2016</t>
  </si>
  <si>
    <t>T 5.11 – Počet pojištěnců VZP registrovaných u praktického lékaře k 31. 12. 2016</t>
  </si>
  <si>
    <t>T 5.11b – Počet pojištěnců VZP registrovaných u praktického lékaře pro dospělé a u praktického lékaře pro děti a dorost k 31. 12. 2016</t>
  </si>
  <si>
    <t>T 5.13 – Ukazatele v roce 2016</t>
  </si>
  <si>
    <t>T 5.15 – Ukazatele v roce 2016</t>
  </si>
  <si>
    <t>T 5.16 – Ukazatele v roce 2016 dle věkové skupiny a typu nemocnice</t>
  </si>
  <si>
    <t>T 5.22 – DRG skupiny dle počtu případů v roce 2016</t>
  </si>
  <si>
    <t>T 5.23 – Počty hospitalizací dle metodiky DRG v členění dle MDC a kraje v roce 2016</t>
  </si>
  <si>
    <t>T 5.17 – Počet ošetřených pojištěnců VZP v roce 2016</t>
  </si>
  <si>
    <t>T 5.18 – Průměrná délka pobytu pojištěnce VZP v zařízení následné péče v roce 2016</t>
  </si>
  <si>
    <t>T 5.19 – Počet ošetřených pojištěnců VZP v roce 2016 v členění dle věkové skupiny</t>
  </si>
  <si>
    <t>T 5.20 – Průměrná délka pobytu pojištěnce VZP v zařízení následné péče v roce 2016 v členění dle věkové skupiny</t>
  </si>
  <si>
    <t>T 5.21 – Ukazatele v roce 2016</t>
  </si>
  <si>
    <t>T 5.26 – Frekvence výkonů a počet ošetřených unikátních pojištěnců v členění dle jednotlivých skupin přístrojů v roce 2016</t>
  </si>
  <si>
    <t>T 6.1 – Základní ukazatele v roce 2016</t>
  </si>
  <si>
    <t>T 6.2 – Objem vybraných poplatků a doplatků u pojištěnců VZP v roce 2016</t>
  </si>
  <si>
    <t>T 6.3 – Přehled počtu pojištěnců VZP, kteří v roce 2016 uhradili regulační poplatky či doplatek za léky</t>
  </si>
  <si>
    <t>T 6.4 – Rozložení objemu úhrad započitatelných regulačních poplatků a doplatků za léky v roce 2016 dle věkové skupiny</t>
  </si>
  <si>
    <t>T 6.5 – Rozložení počtu pojištěnců VZP dle výše uhrazených započitatelných regulačních poplatků a doplatků za léky v roce 2016</t>
  </si>
  <si>
    <t>T 6.6 – Objem zaplacených poplatků a doplatků v roce 2016 dle příslušnosti pojištěnce ke kraji</t>
  </si>
  <si>
    <t>T 4.1 – Náklady na zdravotní péči v členění dle kraje a segmentu péče v roce 2016 (v tis. Kč)</t>
  </si>
  <si>
    <t>T 4.4 – Náklady v Kč na standardizovaného pojištěnce VZP ČR v roce 2016 v členění dle kraje a segmentu</t>
  </si>
  <si>
    <t>T 4.2 – Celkové náklady na zdravotní péči v členění dle věkové skupiny a pohlaví pojištěnce v roce 2016 (v tis. Kč) + členění dle kraje pojištěnce (T 4.2a, T 4.2b, T 4.2c)</t>
  </si>
  <si>
    <t>T 4.3 – Průměrné náklady na zdravotní péči na 1 pojištěnce v členění dle věkové skupiny a pohlaví pojištěnce v roce 2016 (v Kč) + členění dle kraje pojištěnce (T 4.3a, T 4.3b, T 4.3c)</t>
  </si>
  <si>
    <t>T 5.5c – Náklady na anatomicko-terapeutické skupiny léčiv z receptů a ze ZULP v roce 2016</t>
  </si>
  <si>
    <t>T 5.5b – Náklady na individuálně připravované léčivé přípravky (IPLP) v roce 2016</t>
  </si>
  <si>
    <t>T 5.6 – Náklady na ZP předepsané na poukazech v roce 2016</t>
  </si>
  <si>
    <t>T 5.6a – Náklady na ZP předepsané na poukazech v roce 2016</t>
  </si>
  <si>
    <t>T 5.7b – Počty ZP na poukazech a náklady na ZP na poukazech ve vybraných podskupinách ZP na poukaz v roce 2016</t>
  </si>
  <si>
    <t>T 5.8 – Náklady na ZP vydané na ZUM v roce 2016</t>
  </si>
  <si>
    <t>T 5.8b – Náklady na ZP vydané na ZUM v roce2016</t>
  </si>
  <si>
    <t>T 5.9 – Počty odléčených pacientů a náklady lázeňské zdravotní péče dle hlavních indikačních skupin onemocnění a druhů lázeňské péče v roce 2016</t>
  </si>
  <si>
    <t>T 5.10 – Dětská ozdravenská péče v roce 2016</t>
  </si>
  <si>
    <t>T 5.24b – Náklady na léčivé přípravky poskytované a předepisované u AZZ v roce 2016 v centrech se zvláštní smlouvou s VZP dle diagnostických skupin</t>
  </si>
  <si>
    <t xml:space="preserve">  </t>
  </si>
  <si>
    <t>T 5.24a – Náklady na léčivé přípravky poskytované a předepisované u LZZ v roce 2016 v centrech se zvláštní smlouvou s VZP dle diagnostických skupin</t>
  </si>
  <si>
    <t>Počet pojištěnců k 31. 12. 2016</t>
  </si>
  <si>
    <t>Přehled o nákladné zdravotnické technice k 31. 12. 2016</t>
  </si>
  <si>
    <t>Lékařská služba první pomoci, zdravotnická záchranná služba a dopravní zdravotnická služba k 31. 12. 2016</t>
  </si>
  <si>
    <t>Dopravní zdravotnická služba, záchranná zdravotnická služba, lékařská služba první pomoci</t>
  </si>
  <si>
    <t>Část A</t>
  </si>
  <si>
    <t>Část B</t>
  </si>
  <si>
    <t>Část C</t>
  </si>
  <si>
    <t>Část D</t>
  </si>
  <si>
    <t>Část E</t>
  </si>
  <si>
    <t>Část F</t>
  </si>
  <si>
    <t>Část G</t>
  </si>
  <si>
    <t>Část H</t>
  </si>
  <si>
    <t>Část I</t>
  </si>
  <si>
    <t>Část J</t>
  </si>
  <si>
    <t>Část K</t>
  </si>
  <si>
    <t>Část A – Pojištěnci VZP</t>
  </si>
  <si>
    <t>Část B – Pojištěnci VZP dle způsobu platby pojistného</t>
  </si>
  <si>
    <t>Kapitola I. – Pojištěnci Pojišťovny</t>
  </si>
  <si>
    <t>Do 60 let</t>
  </si>
  <si>
    <t>Nad 60 let</t>
  </si>
  <si>
    <t>Část B – Pojištěnci Pojišťovny dle způsobu platby pojistného</t>
  </si>
  <si>
    <t>T 1.7 – Počet pojištěnců VZP, za které je plátcem pojistného stát - rok 2016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</si>
  <si>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</si>
  <si>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</si>
  <si>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</si>
  <si>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</si>
  <si>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</si>
  <si>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</si>
  <si>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</si>
  <si>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</si>
  <si>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</si>
  <si>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</si>
  <si>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</si>
  <si>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</si>
  <si>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 1.8 – Přehled o pojištěncích, za které je plátcem pojistného stát - k 1. 12. 2016</t>
  </si>
  <si>
    <t>Část A – Celkový přehled k 31. 12. 2016</t>
  </si>
  <si>
    <t>Část B – Primární péče k 31. 12. 2016</t>
  </si>
  <si>
    <t>Část C – Ambulantní péče k 31. 12. 2016 – ambulantní specialisté, souhrnný přehled</t>
  </si>
  <si>
    <t>Část C – Ambulantní péče k 31. 12. 2016 – komplement, souhrnný přehled</t>
  </si>
  <si>
    <t>806 – Prac. s osvědčením pro provádění screeningu nádoru prsu</t>
  </si>
  <si>
    <t>Část C – Ambulantní péče k 31. 12. 2016 – nelékařské odbornosti, souhrnný přehled</t>
  </si>
  <si>
    <t>Část C – Ambulantní péče k 31. 12. 2016 – další, výše neuvedené odbornosti, souhrnný přehled</t>
  </si>
  <si>
    <t>Část C – Ambulantní péče k 31. 12. 2016 – ambulantní specialisté, krajský přehled</t>
  </si>
  <si>
    <t>Část C – Ambulantní péče k 31. 12. 2016 – komplement, krajský přehled</t>
  </si>
  <si>
    <t>Část C – Ambulantní péče k 31. 12. 2016 – nelékařské a další vybrané odbornosti, krajský přehled</t>
  </si>
  <si>
    <t>Část D – Lůžková péče k 31. 12. 2016 – akutní lůžková péče, souhrnný přehled</t>
  </si>
  <si>
    <t>Část D – Lůžková péče k 31. 12. 2016 – následná lůžková péče a ostatní zařízení lůžkové péče, souhrnný přehled</t>
  </si>
  <si>
    <t>Část D – Lůžková péče k 31. 12. 2016 – akutní lůžková péče</t>
  </si>
  <si>
    <t>Část D – Lůžková péče k 31. 12. 2016 – následná lůžková péče</t>
  </si>
  <si>
    <t>Část D – Lůžková péče k 31. 12. 2016 – ostatní zařízení lůžkové péče</t>
  </si>
  <si>
    <t>Část F – Lékařská služba první pomoci, zdravotnická záchranná služba a dopravní zdravotnická služba k 31. 12. 2016</t>
  </si>
  <si>
    <t>Část E – Lázně a ozdravovny k 31. 12. 2016</t>
  </si>
  <si>
    <t>Část G – Přehled o nákladné zdravotnické technice k 31. 12. 2016</t>
  </si>
  <si>
    <t>Část H – Centra – Počet center se zvláštní smlouvou s VZP ČR k 31. 12. 2016 v členění dle diagnostických skupin</t>
  </si>
  <si>
    <t>T 4.1 – Náklady na zdravotní péči v členění dle kraje a segmentu péče v roce 2016</t>
  </si>
  <si>
    <t>T 4.2 – Celkové náklady na zdravotní péči v členění dle věkové skupiny a pohlaví pojištěnce v roce 2016 (v tis. Kč)</t>
  </si>
  <si>
    <t>T 4.2.a – Náklady na zdravotní péči v roce 2016 v členění dle věku a kraje - muži (v tis. Kč)</t>
  </si>
  <si>
    <t>T 4.3.b – Náklady na zdravotní péči v roce 2016 v členění dle věku a kraje - ženy (v tis. Kč)</t>
  </si>
  <si>
    <t>T 4.2.c – Náklady na zdravotní péči v roce 2016 v členění dle věku a kraje - celkem  (v tis. Kč)</t>
  </si>
  <si>
    <t>T 4.3 – Průměrné náklady na zdravotní péči na 1 pojištěnce v členění dle věkové skupiny a pohlaví pojištěnce v roce 2016 (v Kč)</t>
  </si>
  <si>
    <t>T 4.3.a – Průměrné náklady na zdravotní péči na 1 pojištěnce v roce 2016 v členění dle věku a kraje - muži (v Kč)</t>
  </si>
  <si>
    <t>T 4.3.b – Průměrné náklady na zdravotní péči na 1 pojištěnce v roce 2016 v členění dle věku a kraje - ženy (v Kč)</t>
  </si>
  <si>
    <t>T 4.3.c – Průměrné náklady na zdravotní péči na 1 pojištěnce v roce 2016 v členění dle věku a kraje - celkem (v Kč)</t>
  </si>
  <si>
    <r>
      <t xml:space="preserve">Ambulantní specialisté, Nemocnice </t>
    </r>
    <r>
      <rPr>
        <vertAlign val="superscript"/>
        <sz val="10"/>
        <color indexed="8"/>
        <rFont val="Arial"/>
        <family val="2"/>
        <charset val="238"/>
      </rPr>
      <t>*)</t>
    </r>
  </si>
  <si>
    <t>Část A – Výkony</t>
  </si>
  <si>
    <t>T 5.2a – Přehled vybraných léčebných postupů v roce 2016</t>
  </si>
  <si>
    <t>T 5.2b – Přehled vybraných léčebných postupů v roce 2016</t>
  </si>
  <si>
    <t>Část B – Léčivé přípravky</t>
  </si>
  <si>
    <t>Část C – Zdravotnické protředky</t>
  </si>
  <si>
    <t>Vozík mechanický</t>
  </si>
  <si>
    <t xml:space="preserve"> Vozík elektrický</t>
  </si>
  <si>
    <t>T 5.8b – Náklady na ZP vydané na ZUM v roce 2016</t>
  </si>
  <si>
    <t>Část D – Lázně a ozdravovny</t>
  </si>
  <si>
    <t>Část E – Praktičtí lékaři</t>
  </si>
  <si>
    <t>Část F – Stomatologové</t>
  </si>
  <si>
    <t>Část G – Ambulantní péče</t>
  </si>
  <si>
    <t>Kapitola – Činnost zdravotnických zařízení</t>
  </si>
  <si>
    <t>T 5.24b – Náklady na léčivé přípravky poskytované a předepisované v AZZ v roce 2016 v centrech se zvláštní smlouvou s VZP dle diagnostických skupin</t>
  </si>
  <si>
    <t>Část H – Akutní lůžková péče</t>
  </si>
  <si>
    <t>T 5.24a – Náklady na léčivé přípravky poskytované a předepisované v LZZ v roce 2016 v centrech se zvláštní smlouvou s VZP dle diagnostických skupin</t>
  </si>
  <si>
    <t>T 5.25a – Migrace pojištěnců VZP - dle místa hospitalizace</t>
  </si>
  <si>
    <t>Celkový počet hospitalizací v kraji</t>
  </si>
  <si>
    <t>Počet hospitalizací pojištěnců z jiného kraje</t>
  </si>
  <si>
    <t>Celkový počet hospitalizací pojištěnců daného kraje</t>
  </si>
  <si>
    <t>Počet hospitalizací pojištěnců daného kraje v jiném kraji</t>
  </si>
  <si>
    <t>Část I – Následná péče</t>
  </si>
  <si>
    <t>T 5.25c – Migrace pojištěnců VZP – dle místa hospitalizace</t>
  </si>
  <si>
    <t>T 5.25d – Migrace pojištěnců VZP – dle místní příslušnosti pojištěnce</t>
  </si>
  <si>
    <t>T 5.21.a – Dopravní zdravotnická služba - ukazatele v roce 2016 v členění dle kraje</t>
  </si>
  <si>
    <t>T 5.21.b – Zdravotnická záchranná služba, přeprava pacientů neodkladné péče - ukazatele v roce 2016 v členění dle kraje</t>
  </si>
  <si>
    <t>T 5.21.c – Lékařská služba první pomoci - ukazatele v roce 2016 v členění dle kraje</t>
  </si>
  <si>
    <t>Část J – Dopravní zdravotnická služba, zdravotnická záchranná služba, lékařská služba první pomoci</t>
  </si>
  <si>
    <t>Část K – Nákladná zdravotnická technika</t>
  </si>
  <si>
    <t>T 6.2 – Objem vybraných poplatků a doplatků u pojištěnců VZP ČR v roce 2016</t>
  </si>
  <si>
    <t>T 6.3 – Přehled počtu pojištěnců VZP ČR, kteří v roce 2016 uhradili regulační poplatky či doplatek za léky</t>
  </si>
  <si>
    <t>T 6.5 – Rozložení počtu pojištěnců VZP ČR dle výše uhrazených započitatelných regulačních poplatků a doplatků za léky v roce 2016</t>
  </si>
  <si>
    <t>Interval v Kč</t>
  </si>
  <si>
    <t>Počet  pojištěnců k 31. 12. 2016</t>
  </si>
  <si>
    <t>Průměr na 1 pojištěnce se ZRP a DL v Kč</t>
  </si>
  <si>
    <t>Objem vybraných ZRP a DL</t>
  </si>
  <si>
    <t>Průměr na 1 pojištěnce se ZRP a DL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</si>
</sst>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_ ;\-#,##0\ "/>
    <numFmt numFmtId="168" formatCode="#,##0.0_ ;\-#,##0.0\ "/>
  </numFmts>
  <fonts count="6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28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2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9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6" borderId="0" applyNumberFormat="0" applyBorder="0" applyAlignment="0" applyProtection="0"/>
    <xf numFmtId="0" fontId="19" fillId="11" borderId="65" applyNumberFormat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2" fillId="0" borderId="66" applyNumberFormat="0" applyFill="0" applyAlignment="0" applyProtection="0"/>
    <xf numFmtId="0" fontId="23" fillId="0" borderId="67" applyNumberFormat="0" applyFill="0" applyAlignment="0" applyProtection="0"/>
    <xf numFmtId="0" fontId="24" fillId="0" borderId="6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8" borderId="69" applyNumberFormat="0" applyAlignment="0" applyProtection="0"/>
    <xf numFmtId="0" fontId="27" fillId="3" borderId="65" applyNumberFormat="0" applyAlignment="0" applyProtection="0"/>
    <xf numFmtId="0" fontId="28" fillId="0" borderId="70" applyNumberFormat="0" applyFill="0" applyAlignment="0" applyProtection="0"/>
    <xf numFmtId="0" fontId="29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30" fillId="0" borderId="0"/>
    <xf numFmtId="0" fontId="32" fillId="0" borderId="0"/>
    <xf numFmtId="0" fontId="33" fillId="0" borderId="0"/>
    <xf numFmtId="0" fontId="8" fillId="0" borderId="0"/>
    <xf numFmtId="0" fontId="3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0" borderId="71" applyNumberFormat="0" applyFont="0" applyAlignment="0" applyProtection="0"/>
    <xf numFmtId="0" fontId="34" fillId="11" borderId="72" applyNumberFormat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73" applyNumberFormat="0" applyFill="0" applyAlignment="0" applyProtection="0"/>
    <xf numFmtId="0" fontId="38" fillId="0" borderId="0" applyNumberFormat="0" applyFill="0" applyBorder="0" applyAlignment="0" applyProtection="0"/>
    <xf numFmtId="0" fontId="19" fillId="11" borderId="65" applyNumberFormat="0" applyAlignment="0" applyProtection="0"/>
    <xf numFmtId="0" fontId="27" fillId="3" borderId="65" applyNumberFormat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7" fillId="20" borderId="71" applyNumberFormat="0" applyFont="0" applyAlignment="0" applyProtection="0"/>
    <xf numFmtId="0" fontId="34" fillId="11" borderId="72" applyNumberFormat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0" borderId="73" applyNumberFormat="0" applyFill="0" applyAlignment="0" applyProtection="0"/>
    <xf numFmtId="0" fontId="7" fillId="0" borderId="0"/>
    <xf numFmtId="9" fontId="1" fillId="0" borderId="0" applyFont="0" applyFill="0" applyBorder="0" applyAlignment="0" applyProtection="0"/>
    <xf numFmtId="0" fontId="35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3" fillId="0" borderId="0"/>
    <xf numFmtId="0" fontId="2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5" fillId="0" borderId="0"/>
    <xf numFmtId="0" fontId="55" fillId="0" borderId="0" applyNumberFormat="0" applyFill="0" applyBorder="0" applyAlignment="0" applyProtection="0"/>
  </cellStyleXfs>
  <cellXfs count="123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Fill="1" applyBorder="1"/>
    <xf numFmtId="0" fontId="7" fillId="0" borderId="0" xfId="1" applyFont="1" applyFill="1" applyBorder="1"/>
    <xf numFmtId="0" fontId="9" fillId="0" borderId="0" xfId="2" applyFont="1" applyFill="1" applyBorder="1"/>
    <xf numFmtId="0" fontId="7" fillId="0" borderId="0" xfId="2" applyFont="1" applyFill="1" applyBorder="1"/>
    <xf numFmtId="3" fontId="7" fillId="0" borderId="0" xfId="2" applyNumberFormat="1" applyFont="1" applyFill="1" applyBorder="1"/>
    <xf numFmtId="0" fontId="8" fillId="0" borderId="0" xfId="4" applyFont="1" applyFill="1"/>
    <xf numFmtId="0" fontId="12" fillId="0" borderId="0" xfId="4" applyFont="1" applyFill="1"/>
    <xf numFmtId="0" fontId="7" fillId="0" borderId="0" xfId="4" applyFont="1" applyFill="1"/>
    <xf numFmtId="0" fontId="13" fillId="0" borderId="0" xfId="4" applyFont="1" applyFill="1" applyAlignment="1">
      <alignment horizontal="left"/>
    </xf>
    <xf numFmtId="0" fontId="13" fillId="0" borderId="14" xfId="4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21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 wrapText="1"/>
    </xf>
    <xf numFmtId="0" fontId="8" fillId="0" borderId="33" xfId="4" applyFont="1" applyFill="1" applyBorder="1" applyAlignment="1">
      <alignment horizontal="left"/>
    </xf>
    <xf numFmtId="3" fontId="8" fillId="0" borderId="17" xfId="4" applyNumberFormat="1" applyFont="1" applyFill="1" applyBorder="1" applyAlignment="1">
      <alignment horizontal="right"/>
    </xf>
    <xf numFmtId="3" fontId="8" fillId="0" borderId="18" xfId="4" applyNumberFormat="1" applyFont="1" applyFill="1" applyBorder="1" applyAlignment="1">
      <alignment horizontal="right"/>
    </xf>
    <xf numFmtId="3" fontId="8" fillId="0" borderId="27" xfId="4" applyNumberFormat="1" applyFont="1" applyFill="1" applyBorder="1" applyAlignment="1">
      <alignment horizontal="right"/>
    </xf>
    <xf numFmtId="3" fontId="8" fillId="0" borderId="5" xfId="4" applyNumberFormat="1" applyFont="1" applyFill="1" applyBorder="1" applyAlignment="1">
      <alignment horizontal="right"/>
    </xf>
    <xf numFmtId="164" fontId="8" fillId="0" borderId="7" xfId="4" applyNumberFormat="1" applyFont="1" applyFill="1" applyBorder="1" applyAlignment="1">
      <alignment horizontal="right"/>
    </xf>
    <xf numFmtId="0" fontId="8" fillId="0" borderId="28" xfId="4" applyFont="1" applyFill="1" applyBorder="1" applyAlignment="1">
      <alignment horizontal="left"/>
    </xf>
    <xf numFmtId="3" fontId="8" fillId="0" borderId="9" xfId="4" applyNumberFormat="1" applyFont="1" applyFill="1" applyBorder="1" applyAlignment="1">
      <alignment horizontal="right"/>
    </xf>
    <xf numFmtId="3" fontId="8" fillId="0" borderId="10" xfId="4" applyNumberFormat="1" applyFont="1" applyFill="1" applyBorder="1" applyAlignment="1">
      <alignment horizontal="right"/>
    </xf>
    <xf numFmtId="3" fontId="8" fillId="0" borderId="11" xfId="4" applyNumberFormat="1" applyFont="1" applyFill="1" applyBorder="1" applyAlignment="1">
      <alignment horizontal="right"/>
    </xf>
    <xf numFmtId="164" fontId="8" fillId="0" borderId="11" xfId="4" applyNumberFormat="1" applyFont="1" applyFill="1" applyBorder="1" applyAlignment="1">
      <alignment horizontal="right"/>
    </xf>
    <xf numFmtId="0" fontId="8" fillId="0" borderId="34" xfId="4" applyFont="1" applyFill="1" applyBorder="1" applyAlignment="1">
      <alignment horizontal="left"/>
    </xf>
    <xf numFmtId="3" fontId="8" fillId="0" borderId="21" xfId="4" applyNumberFormat="1" applyFont="1" applyFill="1" applyBorder="1" applyAlignment="1">
      <alignment horizontal="right"/>
    </xf>
    <xf numFmtId="3" fontId="8" fillId="0" borderId="22" xfId="4" applyNumberFormat="1" applyFont="1" applyFill="1" applyBorder="1" applyAlignment="1">
      <alignment horizontal="right"/>
    </xf>
    <xf numFmtId="3" fontId="8" fillId="0" borderId="23" xfId="4" applyNumberFormat="1" applyFont="1" applyFill="1" applyBorder="1" applyAlignment="1">
      <alignment horizontal="right"/>
    </xf>
    <xf numFmtId="164" fontId="8" fillId="0" borderId="23" xfId="4" applyNumberFormat="1" applyFont="1" applyFill="1" applyBorder="1" applyAlignment="1">
      <alignment horizontal="right"/>
    </xf>
    <xf numFmtId="0" fontId="13" fillId="0" borderId="0" xfId="4" applyFont="1" applyFill="1"/>
    <xf numFmtId="3" fontId="8" fillId="0" borderId="0" xfId="4" applyNumberFormat="1" applyFont="1" applyFill="1"/>
    <xf numFmtId="0" fontId="1" fillId="0" borderId="0" xfId="3"/>
    <xf numFmtId="0" fontId="8" fillId="0" borderId="30" xfId="4" applyFont="1" applyFill="1" applyBorder="1" applyAlignment="1">
      <alignment horizontal="left"/>
    </xf>
    <xf numFmtId="3" fontId="8" fillId="0" borderId="14" xfId="4" applyNumberFormat="1" applyFont="1" applyFill="1" applyBorder="1" applyAlignment="1">
      <alignment horizontal="right"/>
    </xf>
    <xf numFmtId="3" fontId="8" fillId="0" borderId="15" xfId="4" applyNumberFormat="1" applyFont="1" applyFill="1" applyBorder="1" applyAlignment="1">
      <alignment horizontal="right"/>
    </xf>
    <xf numFmtId="3" fontId="8" fillId="0" borderId="16" xfId="4" applyNumberFormat="1" applyFont="1" applyFill="1" applyBorder="1" applyAlignment="1">
      <alignment horizontal="right"/>
    </xf>
    <xf numFmtId="164" fontId="8" fillId="0" borderId="16" xfId="4" applyNumberFormat="1" applyFont="1" applyFill="1" applyBorder="1" applyAlignment="1">
      <alignment horizontal="right"/>
    </xf>
    <xf numFmtId="0" fontId="14" fillId="0" borderId="0" xfId="4" applyFont="1" applyFill="1"/>
    <xf numFmtId="0" fontId="13" fillId="0" borderId="0" xfId="4" applyFont="1" applyFill="1" applyBorder="1" applyAlignment="1">
      <alignment horizontal="left"/>
    </xf>
    <xf numFmtId="3" fontId="13" fillId="0" borderId="0" xfId="4" applyNumberFormat="1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0" fontId="13" fillId="0" borderId="36" xfId="4" applyFont="1" applyFill="1" applyBorder="1" applyAlignment="1">
      <alignment horizontal="center" vertical="center" wrapText="1"/>
    </xf>
    <xf numFmtId="165" fontId="8" fillId="0" borderId="7" xfId="4" applyNumberFormat="1" applyFont="1" applyFill="1" applyBorder="1" applyAlignment="1">
      <alignment horizontal="right"/>
    </xf>
    <xf numFmtId="165" fontId="8" fillId="0" borderId="11" xfId="4" applyNumberFormat="1" applyFont="1" applyFill="1" applyBorder="1" applyAlignment="1">
      <alignment horizontal="right"/>
    </xf>
    <xf numFmtId="165" fontId="8" fillId="0" borderId="23" xfId="4" applyNumberFormat="1" applyFont="1" applyFill="1" applyBorder="1" applyAlignment="1">
      <alignment horizontal="right"/>
    </xf>
    <xf numFmtId="165" fontId="8" fillId="0" borderId="0" xfId="4" applyNumberFormat="1" applyFont="1" applyFill="1"/>
    <xf numFmtId="0" fontId="15" fillId="0" borderId="0" xfId="4" applyFont="1" applyFill="1"/>
    <xf numFmtId="165" fontId="7" fillId="0" borderId="0" xfId="4" applyNumberFormat="1" applyFont="1" applyFill="1"/>
    <xf numFmtId="165" fontId="13" fillId="0" borderId="15" xfId="4" applyNumberFormat="1" applyFont="1" applyFill="1" applyBorder="1" applyAlignment="1">
      <alignment horizontal="center" vertical="center" wrapText="1"/>
    </xf>
    <xf numFmtId="0" fontId="8" fillId="0" borderId="49" xfId="4" applyFont="1" applyFill="1" applyBorder="1" applyAlignment="1">
      <alignment horizontal="left"/>
    </xf>
    <xf numFmtId="3" fontId="8" fillId="0" borderId="50" xfId="4" applyNumberFormat="1" applyFont="1" applyFill="1" applyBorder="1" applyAlignment="1">
      <alignment horizontal="right"/>
    </xf>
    <xf numFmtId="3" fontId="8" fillId="0" borderId="51" xfId="4" applyNumberFormat="1" applyFont="1" applyFill="1" applyBorder="1" applyAlignment="1">
      <alignment horizontal="right"/>
    </xf>
    <xf numFmtId="165" fontId="8" fillId="0" borderId="6" xfId="4" applyNumberFormat="1" applyFont="1" applyFill="1" applyBorder="1" applyAlignment="1">
      <alignment horizontal="right"/>
    </xf>
    <xf numFmtId="3" fontId="8" fillId="0" borderId="6" xfId="4" applyNumberFormat="1" applyFont="1" applyFill="1" applyBorder="1" applyAlignment="1">
      <alignment horizontal="right"/>
    </xf>
    <xf numFmtId="0" fontId="8" fillId="0" borderId="20" xfId="4" applyFont="1" applyFill="1" applyBorder="1" applyAlignment="1">
      <alignment horizontal="left"/>
    </xf>
    <xf numFmtId="3" fontId="8" fillId="0" borderId="29" xfId="4" applyNumberFormat="1" applyFont="1" applyFill="1" applyBorder="1" applyAlignment="1">
      <alignment horizontal="right"/>
    </xf>
    <xf numFmtId="3" fontId="8" fillId="0" borderId="43" xfId="4" applyNumberFormat="1" applyFont="1" applyFill="1" applyBorder="1" applyAlignment="1">
      <alignment horizontal="right"/>
    </xf>
    <xf numFmtId="165" fontId="8" fillId="0" borderId="10" xfId="4" applyNumberFormat="1" applyFont="1" applyFill="1" applyBorder="1" applyAlignment="1">
      <alignment horizontal="right"/>
    </xf>
    <xf numFmtId="0" fontId="8" fillId="0" borderId="52" xfId="4" applyFont="1" applyFill="1" applyBorder="1" applyAlignment="1">
      <alignment horizontal="left"/>
    </xf>
    <xf numFmtId="3" fontId="8" fillId="0" borderId="31" xfId="4" applyNumberFormat="1" applyFont="1" applyFill="1" applyBorder="1" applyAlignment="1">
      <alignment horizontal="right"/>
    </xf>
    <xf numFmtId="3" fontId="8" fillId="0" borderId="36" xfId="4" applyNumberFormat="1" applyFont="1" applyFill="1" applyBorder="1" applyAlignment="1">
      <alignment horizontal="right"/>
    </xf>
    <xf numFmtId="165" fontId="8" fillId="0" borderId="15" xfId="4" applyNumberFormat="1" applyFont="1" applyFill="1" applyBorder="1" applyAlignment="1">
      <alignment horizontal="right"/>
    </xf>
    <xf numFmtId="165" fontId="8" fillId="0" borderId="16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center" vertical="center" wrapText="1"/>
    </xf>
    <xf numFmtId="165" fontId="13" fillId="0" borderId="16" xfId="4" applyNumberFormat="1" applyFont="1" applyFill="1" applyBorder="1" applyAlignment="1">
      <alignment horizontal="center" vertical="center" wrapText="1"/>
    </xf>
    <xf numFmtId="3" fontId="8" fillId="0" borderId="56" xfId="4" applyNumberFormat="1" applyFont="1" applyFill="1" applyBorder="1" applyAlignment="1">
      <alignment horizontal="right"/>
    </xf>
    <xf numFmtId="3" fontId="8" fillId="0" borderId="57" xfId="4" applyNumberFormat="1" applyFont="1" applyFill="1" applyBorder="1" applyAlignment="1">
      <alignment horizontal="right"/>
    </xf>
    <xf numFmtId="0" fontId="8" fillId="0" borderId="19" xfId="4" applyFont="1" applyFill="1" applyBorder="1" applyAlignment="1">
      <alignment horizontal="left"/>
    </xf>
    <xf numFmtId="3" fontId="8" fillId="0" borderId="58" xfId="4" applyNumberFormat="1" applyFont="1" applyFill="1" applyBorder="1" applyAlignment="1">
      <alignment horizontal="right"/>
    </xf>
    <xf numFmtId="3" fontId="8" fillId="0" borderId="45" xfId="4" applyNumberFormat="1" applyFont="1" applyFill="1" applyBorder="1" applyAlignment="1">
      <alignment horizontal="right"/>
    </xf>
    <xf numFmtId="165" fontId="8" fillId="0" borderId="22" xfId="4" applyNumberFormat="1" applyFont="1" applyFill="1" applyBorder="1" applyAlignment="1">
      <alignment horizontal="right"/>
    </xf>
    <xf numFmtId="0" fontId="8" fillId="0" borderId="42" xfId="4" applyFont="1" applyFill="1" applyBorder="1"/>
    <xf numFmtId="0" fontId="13" fillId="0" borderId="42" xfId="4" applyFont="1" applyFill="1" applyBorder="1" applyAlignment="1">
      <alignment horizontal="left"/>
    </xf>
    <xf numFmtId="3" fontId="8" fillId="0" borderId="44" xfId="4" applyNumberFormat="1" applyFont="1" applyFill="1" applyBorder="1" applyAlignment="1">
      <alignment horizontal="right"/>
    </xf>
    <xf numFmtId="165" fontId="8" fillId="0" borderId="18" xfId="4" applyNumberFormat="1" applyFont="1" applyFill="1" applyBorder="1" applyAlignment="1">
      <alignment horizontal="right"/>
    </xf>
    <xf numFmtId="165" fontId="8" fillId="0" borderId="27" xfId="4" applyNumberFormat="1" applyFont="1" applyFill="1" applyBorder="1" applyAlignment="1">
      <alignment horizontal="right"/>
    </xf>
    <xf numFmtId="3" fontId="8" fillId="0" borderId="61" xfId="4" applyNumberFormat="1" applyFont="1" applyFill="1" applyBorder="1" applyAlignment="1">
      <alignment horizontal="right"/>
    </xf>
    <xf numFmtId="3" fontId="8" fillId="0" borderId="49" xfId="4" applyNumberFormat="1" applyFont="1" applyFill="1" applyBorder="1" applyAlignment="1">
      <alignment horizontal="right"/>
    </xf>
    <xf numFmtId="3" fontId="8" fillId="0" borderId="20" xfId="4" applyNumberFormat="1" applyFont="1" applyFill="1" applyBorder="1" applyAlignment="1">
      <alignment horizontal="right"/>
    </xf>
    <xf numFmtId="3" fontId="8" fillId="0" borderId="19" xfId="4" applyNumberFormat="1" applyFont="1" applyFill="1" applyBorder="1" applyAlignment="1">
      <alignment horizontal="right"/>
    </xf>
    <xf numFmtId="0" fontId="6" fillId="0" borderId="0" xfId="1" applyFont="1" applyFill="1" applyBorder="1" applyAlignment="1"/>
    <xf numFmtId="0" fontId="8" fillId="0" borderId="0" xfId="4" applyFont="1" applyFill="1" applyBorder="1"/>
    <xf numFmtId="0" fontId="8" fillId="0" borderId="25" xfId="4" applyFont="1" applyFill="1" applyBorder="1" applyAlignment="1"/>
    <xf numFmtId="0" fontId="8" fillId="0" borderId="8" xfId="4" applyFont="1" applyFill="1" applyBorder="1" applyAlignment="1"/>
    <xf numFmtId="0" fontId="8" fillId="0" borderId="12" xfId="4" applyFont="1" applyFill="1" applyBorder="1"/>
    <xf numFmtId="0" fontId="8" fillId="0" borderId="28" xfId="4" applyFont="1" applyFill="1" applyBorder="1" applyAlignment="1"/>
    <xf numFmtId="0" fontId="8" fillId="0" borderId="13" xfId="4" applyFont="1" applyFill="1" applyBorder="1" applyAlignment="1"/>
    <xf numFmtId="0" fontId="8" fillId="0" borderId="13" xfId="4" applyFont="1" applyFill="1" applyBorder="1"/>
    <xf numFmtId="0" fontId="8" fillId="0" borderId="11" xfId="4" applyFont="1" applyFill="1" applyBorder="1"/>
    <xf numFmtId="0" fontId="8" fillId="0" borderId="28" xfId="4" applyFont="1" applyFill="1" applyBorder="1" applyAlignment="1">
      <alignment vertical="center" wrapText="1"/>
    </xf>
    <xf numFmtId="0" fontId="8" fillId="0" borderId="30" xfId="4" applyFont="1" applyFill="1" applyBorder="1" applyAlignment="1"/>
    <xf numFmtId="0" fontId="8" fillId="0" borderId="24" xfId="4" applyFont="1" applyFill="1" applyBorder="1" applyAlignment="1"/>
    <xf numFmtId="0" fontId="8" fillId="0" borderId="24" xfId="4" applyFont="1" applyFill="1" applyBorder="1"/>
    <xf numFmtId="3" fontId="8" fillId="0" borderId="52" xfId="4" applyNumberFormat="1" applyFont="1" applyFill="1" applyBorder="1" applyAlignment="1">
      <alignment horizontal="right"/>
    </xf>
    <xf numFmtId="0" fontId="7" fillId="0" borderId="0" xfId="1" applyFont="1" applyBorder="1"/>
    <xf numFmtId="0" fontId="7" fillId="0" borderId="0" xfId="1" applyFont="1" applyAlignment="1"/>
    <xf numFmtId="0" fontId="7" fillId="0" borderId="0" xfId="1" applyFont="1" applyBorder="1" applyAlignment="1">
      <alignment wrapText="1"/>
    </xf>
    <xf numFmtId="3" fontId="7" fillId="0" borderId="0" xfId="1" applyNumberFormat="1" applyFont="1" applyBorder="1"/>
    <xf numFmtId="0" fontId="7" fillId="0" borderId="4" xfId="5" applyFont="1" applyBorder="1" applyAlignment="1">
      <alignment horizontal="left" vertical="center" wrapText="1"/>
    </xf>
    <xf numFmtId="0" fontId="7" fillId="0" borderId="64" xfId="5" applyFont="1" applyBorder="1" applyAlignment="1">
      <alignment horizontal="center" vertical="center" wrapText="1"/>
    </xf>
    <xf numFmtId="0" fontId="7" fillId="0" borderId="59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0" xfId="5" applyFont="1"/>
    <xf numFmtId="3" fontId="7" fillId="0" borderId="49" xfId="5" applyNumberFormat="1" applyFont="1" applyFill="1" applyBorder="1"/>
    <xf numFmtId="3" fontId="7" fillId="0" borderId="12" xfId="5" applyNumberFormat="1" applyFont="1" applyFill="1" applyBorder="1"/>
    <xf numFmtId="3" fontId="7" fillId="0" borderId="50" xfId="5" applyNumberFormat="1" applyFont="1" applyFill="1" applyBorder="1"/>
    <xf numFmtId="3" fontId="7" fillId="0" borderId="18" xfId="5" applyNumberFormat="1" applyFont="1" applyFill="1" applyBorder="1"/>
    <xf numFmtId="3" fontId="7" fillId="0" borderId="27" xfId="5" applyNumberFormat="1" applyFont="1" applyFill="1" applyBorder="1"/>
    <xf numFmtId="3" fontId="7" fillId="0" borderId="20" xfId="5" applyNumberFormat="1" applyFont="1" applyFill="1" applyBorder="1"/>
    <xf numFmtId="3" fontId="7" fillId="0" borderId="13" xfId="5" applyNumberFormat="1" applyFont="1" applyFill="1" applyBorder="1"/>
    <xf numFmtId="3" fontId="7" fillId="0" borderId="29" xfId="5" applyNumberFormat="1" applyFont="1" applyFill="1" applyBorder="1"/>
    <xf numFmtId="3" fontId="7" fillId="0" borderId="10" xfId="5" applyNumberFormat="1" applyFont="1" applyFill="1" applyBorder="1"/>
    <xf numFmtId="3" fontId="7" fillId="0" borderId="11" xfId="5" applyNumberFormat="1" applyFont="1" applyFill="1" applyBorder="1"/>
    <xf numFmtId="0" fontId="7" fillId="0" borderId="4" xfId="5" applyFont="1" applyFill="1" applyBorder="1" applyAlignment="1"/>
    <xf numFmtId="0" fontId="7" fillId="0" borderId="4" xfId="5" applyFont="1" applyFill="1" applyBorder="1"/>
    <xf numFmtId="3" fontId="7" fillId="0" borderId="59" xfId="5" applyNumberFormat="1" applyFont="1" applyFill="1" applyBorder="1"/>
    <xf numFmtId="0" fontId="7" fillId="0" borderId="2" xfId="5" applyFont="1" applyFill="1" applyBorder="1"/>
    <xf numFmtId="0" fontId="7" fillId="0" borderId="3" xfId="5" applyFont="1" applyFill="1" applyBorder="1"/>
    <xf numFmtId="0" fontId="7" fillId="0" borderId="0" xfId="5" applyFont="1" applyFill="1"/>
    <xf numFmtId="0" fontId="8" fillId="0" borderId="41" xfId="4" applyFont="1" applyFill="1" applyBorder="1"/>
    <xf numFmtId="165" fontId="8" fillId="0" borderId="41" xfId="4" applyNumberFormat="1" applyFont="1" applyFill="1" applyBorder="1"/>
    <xf numFmtId="0" fontId="13" fillId="0" borderId="74" xfId="4" applyFont="1" applyFill="1" applyBorder="1" applyAlignment="1">
      <alignment horizontal="left"/>
    </xf>
    <xf numFmtId="0" fontId="7" fillId="0" borderId="0" xfId="1" applyFont="1"/>
    <xf numFmtId="3" fontId="7" fillId="21" borderId="3" xfId="1" applyNumberFormat="1" applyFont="1" applyFill="1" applyBorder="1"/>
    <xf numFmtId="3" fontId="7" fillId="21" borderId="2" xfId="1" applyNumberFormat="1" applyFont="1" applyFill="1" applyBorder="1"/>
    <xf numFmtId="3" fontId="7" fillId="21" borderId="59" xfId="1" applyNumberFormat="1" applyFont="1" applyFill="1" applyBorder="1"/>
    <xf numFmtId="0" fontId="7" fillId="21" borderId="4" xfId="1" applyFont="1" applyFill="1" applyBorder="1" applyAlignment="1">
      <alignment horizontal="center"/>
    </xf>
    <xf numFmtId="3" fontId="7" fillId="0" borderId="16" xfId="1" applyNumberFormat="1" applyFont="1" applyBorder="1"/>
    <xf numFmtId="3" fontId="7" fillId="21" borderId="58" xfId="1" applyNumberFormat="1" applyFont="1" applyFill="1" applyBorder="1"/>
    <xf numFmtId="0" fontId="7" fillId="0" borderId="20" xfId="1" applyFont="1" applyBorder="1" applyAlignment="1">
      <alignment horizontal="center"/>
    </xf>
    <xf numFmtId="3" fontId="7" fillId="0" borderId="7" xfId="1" applyNumberFormat="1" applyFont="1" applyBorder="1"/>
    <xf numFmtId="3" fontId="7" fillId="21" borderId="18" xfId="1" applyNumberFormat="1" applyFont="1" applyFill="1" applyBorder="1"/>
    <xf numFmtId="3" fontId="7" fillId="21" borderId="50" xfId="1" applyNumberFormat="1" applyFont="1" applyFill="1" applyBorder="1"/>
    <xf numFmtId="0" fontId="7" fillId="0" borderId="49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9" fillId="0" borderId="0" xfId="1" applyFont="1"/>
    <xf numFmtId="3" fontId="7" fillId="0" borderId="3" xfId="1" applyNumberFormat="1" applyFont="1" applyBorder="1"/>
    <xf numFmtId="3" fontId="7" fillId="0" borderId="2" xfId="1" applyNumberFormat="1" applyFont="1" applyBorder="1"/>
    <xf numFmtId="3" fontId="7" fillId="0" borderId="59" xfId="1" applyNumberFormat="1" applyFont="1" applyBorder="1"/>
    <xf numFmtId="0" fontId="7" fillId="0" borderId="4" xfId="1" applyFont="1" applyBorder="1" applyAlignment="1">
      <alignment horizontal="center"/>
    </xf>
    <xf numFmtId="3" fontId="7" fillId="0" borderId="58" xfId="1" applyNumberFormat="1" applyFont="1" applyBorder="1"/>
    <xf numFmtId="3" fontId="7" fillId="0" borderId="27" xfId="1" applyNumberFormat="1" applyFont="1" applyBorder="1"/>
    <xf numFmtId="3" fontId="7" fillId="0" borderId="18" xfId="1" applyNumberFormat="1" applyFont="1" applyBorder="1"/>
    <xf numFmtId="3" fontId="7" fillId="0" borderId="50" xfId="1" applyNumberFormat="1" applyFont="1" applyBorder="1"/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6" fillId="0" borderId="0" xfId="1" applyFont="1"/>
    <xf numFmtId="3" fontId="7" fillId="21" borderId="75" xfId="1" applyNumberFormat="1" applyFont="1" applyFill="1" applyBorder="1"/>
    <xf numFmtId="0" fontId="7" fillId="21" borderId="76" xfId="1" applyFont="1" applyFill="1" applyBorder="1" applyAlignment="1">
      <alignment horizontal="center"/>
    </xf>
    <xf numFmtId="3" fontId="7" fillId="0" borderId="77" xfId="1" applyNumberFormat="1" applyFont="1" applyBorder="1"/>
    <xf numFmtId="3" fontId="7" fillId="21" borderId="78" xfId="1" applyNumberFormat="1" applyFont="1" applyFill="1" applyBorder="1"/>
    <xf numFmtId="3" fontId="7" fillId="21" borderId="79" xfId="1" applyNumberFormat="1" applyFont="1" applyFill="1" applyBorder="1"/>
    <xf numFmtId="3" fontId="7" fillId="0" borderId="80" xfId="1" applyNumberFormat="1" applyFont="1" applyBorder="1"/>
    <xf numFmtId="3" fontId="7" fillId="0" borderId="75" xfId="1" applyNumberFormat="1" applyFont="1" applyBorder="1"/>
    <xf numFmtId="0" fontId="7" fillId="0" borderId="76" xfId="1" applyFont="1" applyBorder="1" applyAlignment="1">
      <alignment horizontal="center"/>
    </xf>
    <xf numFmtId="3" fontId="7" fillId="0" borderId="78" xfId="1" applyNumberFormat="1" applyFont="1" applyBorder="1"/>
    <xf numFmtId="3" fontId="7" fillId="0" borderId="79" xfId="1" applyNumberFormat="1" applyFont="1" applyBorder="1"/>
    <xf numFmtId="0" fontId="8" fillId="0" borderId="0" xfId="80" applyFont="1" applyFill="1"/>
    <xf numFmtId="0" fontId="8" fillId="0" borderId="0" xfId="80" applyFill="1" applyAlignment="1">
      <alignment vertical="center" wrapText="1"/>
    </xf>
    <xf numFmtId="3" fontId="35" fillId="0" borderId="3" xfId="115" applyNumberFormat="1" applyFont="1" applyFill="1" applyBorder="1" applyAlignment="1">
      <alignment horizontal="right"/>
    </xf>
    <xf numFmtId="3" fontId="35" fillId="0" borderId="2" xfId="115" applyNumberFormat="1" applyFont="1" applyFill="1" applyBorder="1" applyAlignment="1">
      <alignment horizontal="right"/>
    </xf>
    <xf numFmtId="3" fontId="35" fillId="0" borderId="1" xfId="114" applyNumberFormat="1" applyFont="1" applyFill="1" applyBorder="1" applyAlignment="1">
      <alignment horizontal="right"/>
    </xf>
    <xf numFmtId="3" fontId="35" fillId="0" borderId="4" xfId="114" applyNumberFormat="1" applyFont="1" applyFill="1" applyBorder="1" applyAlignment="1">
      <alignment horizontal="right"/>
    </xf>
    <xf numFmtId="0" fontId="35" fillId="0" borderId="35" xfId="114" applyFont="1" applyFill="1" applyBorder="1" applyAlignment="1"/>
    <xf numFmtId="3" fontId="35" fillId="0" borderId="77" xfId="115" applyNumberFormat="1" applyFont="1" applyFill="1" applyBorder="1" applyAlignment="1">
      <alignment horizontal="right"/>
    </xf>
    <xf numFmtId="3" fontId="35" fillId="0" borderId="78" xfId="115" applyNumberFormat="1" applyFont="1" applyFill="1" applyBorder="1" applyAlignment="1">
      <alignment horizontal="right"/>
    </xf>
    <xf numFmtId="3" fontId="35" fillId="0" borderId="27" xfId="115" applyNumberFormat="1" applyFont="1" applyFill="1" applyBorder="1" applyAlignment="1">
      <alignment horizontal="right"/>
    </xf>
    <xf numFmtId="3" fontId="35" fillId="0" borderId="18" xfId="115" applyNumberFormat="1" applyFont="1" applyFill="1" applyBorder="1" applyAlignment="1">
      <alignment horizontal="right"/>
    </xf>
    <xf numFmtId="3" fontId="35" fillId="0" borderId="17" xfId="114" applyNumberFormat="1" applyFont="1" applyFill="1" applyBorder="1" applyAlignment="1">
      <alignment horizontal="right"/>
    </xf>
    <xf numFmtId="3" fontId="35" fillId="0" borderId="49" xfId="114" applyNumberFormat="1" applyFont="1" applyFill="1" applyBorder="1" applyAlignment="1">
      <alignment horizontal="right"/>
    </xf>
    <xf numFmtId="0" fontId="35" fillId="0" borderId="33" xfId="114" applyFont="1" applyFill="1" applyBorder="1" applyAlignment="1"/>
    <xf numFmtId="0" fontId="8" fillId="0" borderId="0" xfId="80" applyFont="1" applyFill="1" applyAlignment="1">
      <alignment horizontal="center" vertical="center" wrapText="1"/>
    </xf>
    <xf numFmtId="0" fontId="43" fillId="0" borderId="0" xfId="80" applyFont="1" applyAlignment="1"/>
    <xf numFmtId="0" fontId="44" fillId="0" borderId="0" xfId="80" applyFont="1" applyFill="1"/>
    <xf numFmtId="0" fontId="45" fillId="0" borderId="0" xfId="66" applyFont="1"/>
    <xf numFmtId="0" fontId="45" fillId="0" borderId="0" xfId="67" applyFont="1"/>
    <xf numFmtId="0" fontId="8" fillId="0" borderId="0" xfId="66" applyFont="1"/>
    <xf numFmtId="3" fontId="8" fillId="0" borderId="0" xfId="66" applyNumberFormat="1" applyFont="1"/>
    <xf numFmtId="0" fontId="8" fillId="0" borderId="0" xfId="67" applyFont="1"/>
    <xf numFmtId="3" fontId="8" fillId="0" borderId="16" xfId="66" applyNumberFormat="1" applyFont="1" applyBorder="1"/>
    <xf numFmtId="3" fontId="8" fillId="0" borderId="15" xfId="66" applyNumberFormat="1" applyFont="1" applyBorder="1"/>
    <xf numFmtId="3" fontId="8" fillId="0" borderId="15" xfId="67" applyNumberFormat="1" applyFont="1" applyBorder="1"/>
    <xf numFmtId="0" fontId="8" fillId="0" borderId="15" xfId="66" applyFont="1" applyBorder="1"/>
    <xf numFmtId="0" fontId="8" fillId="0" borderId="14" xfId="66" applyFont="1" applyBorder="1"/>
    <xf numFmtId="3" fontId="8" fillId="0" borderId="77" xfId="66" applyNumberFormat="1" applyFont="1" applyBorder="1"/>
    <xf numFmtId="3" fontId="8" fillId="0" borderId="78" xfId="66" applyNumberFormat="1" applyFont="1" applyBorder="1"/>
    <xf numFmtId="3" fontId="8" fillId="0" borderId="78" xfId="67" applyNumberFormat="1" applyFont="1" applyBorder="1"/>
    <xf numFmtId="0" fontId="8" fillId="0" borderId="78" xfId="66" applyFont="1" applyBorder="1"/>
    <xf numFmtId="0" fontId="8" fillId="0" borderId="78" xfId="66" applyFont="1" applyBorder="1" applyAlignment="1">
      <alignment wrapText="1"/>
    </xf>
    <xf numFmtId="0" fontId="8" fillId="0" borderId="17" xfId="66" applyFont="1" applyBorder="1"/>
    <xf numFmtId="0" fontId="8" fillId="0" borderId="3" xfId="66" applyFont="1" applyBorder="1" applyAlignment="1">
      <alignment horizontal="center" vertical="center" wrapText="1"/>
    </xf>
    <xf numFmtId="0" fontId="8" fillId="0" borderId="2" xfId="66" applyFont="1" applyBorder="1" applyAlignment="1">
      <alignment horizontal="center" vertical="center" wrapText="1"/>
    </xf>
    <xf numFmtId="0" fontId="8" fillId="0" borderId="2" xfId="67" applyFont="1" applyBorder="1" applyAlignment="1">
      <alignment horizontal="center" vertical="center" wrapText="1"/>
    </xf>
    <xf numFmtId="0" fontId="8" fillId="0" borderId="1" xfId="66" applyFont="1" applyBorder="1" applyAlignment="1">
      <alignment horizontal="center" vertical="center" wrapText="1"/>
    </xf>
    <xf numFmtId="0" fontId="45" fillId="0" borderId="0" xfId="3" applyFont="1"/>
    <xf numFmtId="0" fontId="46" fillId="0" borderId="0" xfId="3" applyFont="1"/>
    <xf numFmtId="165" fontId="8" fillId="0" borderId="82" xfId="43" applyNumberFormat="1" applyFont="1" applyBorder="1"/>
    <xf numFmtId="3" fontId="7" fillId="0" borderId="83" xfId="3" applyNumberFormat="1" applyFont="1" applyBorder="1"/>
    <xf numFmtId="0" fontId="7" fillId="0" borderId="84" xfId="1" applyFont="1" applyBorder="1"/>
    <xf numFmtId="165" fontId="35" fillId="0" borderId="85" xfId="116" applyNumberFormat="1" applyFont="1" applyFill="1" applyBorder="1" applyAlignment="1">
      <alignment horizontal="right" wrapText="1"/>
    </xf>
    <xf numFmtId="3" fontId="7" fillId="0" borderId="86" xfId="116" applyNumberFormat="1" applyFont="1" applyFill="1" applyBorder="1" applyAlignment="1">
      <alignment horizontal="right" wrapText="1"/>
    </xf>
    <xf numFmtId="3" fontId="7" fillId="0" borderId="86" xfId="3" applyNumberFormat="1" applyFont="1" applyBorder="1"/>
    <xf numFmtId="0" fontId="7" fillId="0" borderId="87" xfId="5" applyFont="1" applyBorder="1"/>
    <xf numFmtId="0" fontId="8" fillId="0" borderId="82" xfId="3" applyFont="1" applyBorder="1" applyAlignment="1">
      <alignment horizontal="center" vertical="center" wrapText="1"/>
    </xf>
    <xf numFmtId="0" fontId="8" fillId="0" borderId="83" xfId="3" applyFont="1" applyBorder="1" applyAlignment="1">
      <alignment horizontal="center" vertical="center" wrapText="1"/>
    </xf>
    <xf numFmtId="0" fontId="8" fillId="0" borderId="84" xfId="3" applyFont="1" applyBorder="1" applyAlignment="1">
      <alignment horizontal="center" vertical="center" wrapText="1"/>
    </xf>
    <xf numFmtId="0" fontId="7" fillId="0" borderId="0" xfId="1" applyFont="1" applyBorder="1" applyAlignment="1"/>
    <xf numFmtId="0" fontId="6" fillId="0" borderId="0" xfId="1" applyFont="1" applyBorder="1"/>
    <xf numFmtId="0" fontId="45" fillId="0" borderId="0" xfId="43" applyFont="1"/>
    <xf numFmtId="3" fontId="8" fillId="0" borderId="83" xfId="43" applyNumberFormat="1" applyFont="1" applyBorder="1"/>
    <xf numFmtId="3" fontId="35" fillId="0" borderId="86" xfId="116" applyNumberFormat="1" applyFont="1" applyFill="1" applyBorder="1" applyAlignment="1">
      <alignment horizontal="right" wrapText="1"/>
    </xf>
    <xf numFmtId="3" fontId="8" fillId="0" borderId="86" xfId="43" applyNumberFormat="1" applyFont="1" applyBorder="1"/>
    <xf numFmtId="0" fontId="8" fillId="0" borderId="82" xfId="43" applyFont="1" applyBorder="1" applyAlignment="1">
      <alignment horizontal="center" vertical="center" wrapText="1"/>
    </xf>
    <xf numFmtId="0" fontId="8" fillId="0" borderId="83" xfId="43" applyFont="1" applyBorder="1" applyAlignment="1">
      <alignment horizontal="center" vertical="center" wrapText="1"/>
    </xf>
    <xf numFmtId="0" fontId="8" fillId="0" borderId="84" xfId="43" applyFont="1" applyBorder="1" applyAlignment="1">
      <alignment horizontal="center" vertical="center" wrapText="1"/>
    </xf>
    <xf numFmtId="0" fontId="7" fillId="0" borderId="88" xfId="1" applyFont="1" applyBorder="1" applyAlignment="1">
      <alignment horizontal="center"/>
    </xf>
    <xf numFmtId="0" fontId="7" fillId="21" borderId="88" xfId="1" applyFont="1" applyFill="1" applyBorder="1" applyAlignment="1">
      <alignment horizontal="center"/>
    </xf>
    <xf numFmtId="0" fontId="35" fillId="0" borderId="89" xfId="114" applyFont="1" applyFill="1" applyBorder="1" applyAlignment="1"/>
    <xf numFmtId="3" fontId="35" fillId="0" borderId="88" xfId="114" applyNumberFormat="1" applyFont="1" applyFill="1" applyBorder="1" applyAlignment="1">
      <alignment horizontal="right"/>
    </xf>
    <xf numFmtId="3" fontId="35" fillId="0" borderId="90" xfId="114" applyNumberFormat="1" applyFont="1" applyFill="1" applyBorder="1" applyAlignment="1">
      <alignment horizontal="right"/>
    </xf>
    <xf numFmtId="0" fontId="8" fillId="0" borderId="90" xfId="66" applyFont="1" applyBorder="1"/>
    <xf numFmtId="0" fontId="7" fillId="0" borderId="91" xfId="5" applyFont="1" applyBorder="1"/>
    <xf numFmtId="3" fontId="7" fillId="0" borderId="92" xfId="3" applyNumberFormat="1" applyFont="1" applyBorder="1"/>
    <xf numFmtId="3" fontId="7" fillId="0" borderId="92" xfId="116" applyNumberFormat="1" applyFont="1" applyFill="1" applyBorder="1" applyAlignment="1">
      <alignment horizontal="right" wrapText="1"/>
    </xf>
    <xf numFmtId="165" fontId="35" fillId="0" borderId="93" xfId="116" applyNumberFormat="1" applyFont="1" applyFill="1" applyBorder="1" applyAlignment="1">
      <alignment horizontal="right" wrapText="1"/>
    </xf>
    <xf numFmtId="0" fontId="7" fillId="0" borderId="94" xfId="5" applyFont="1" applyBorder="1"/>
    <xf numFmtId="3" fontId="7" fillId="0" borderId="95" xfId="3" applyNumberFormat="1" applyFont="1" applyBorder="1"/>
    <xf numFmtId="3" fontId="7" fillId="0" borderId="95" xfId="116" applyNumberFormat="1" applyFont="1" applyFill="1" applyBorder="1" applyAlignment="1">
      <alignment horizontal="right" wrapText="1"/>
    </xf>
    <xf numFmtId="165" fontId="35" fillId="0" borderId="96" xfId="116" applyNumberFormat="1" applyFont="1" applyFill="1" applyBorder="1" applyAlignment="1">
      <alignment horizontal="right" wrapText="1"/>
    </xf>
    <xf numFmtId="3" fontId="8" fillId="0" borderId="92" xfId="43" applyNumberFormat="1" applyFont="1" applyBorder="1"/>
    <xf numFmtId="3" fontId="35" fillId="0" borderId="92" xfId="116" applyNumberFormat="1" applyFont="1" applyFill="1" applyBorder="1" applyAlignment="1">
      <alignment horizontal="right" wrapText="1"/>
    </xf>
    <xf numFmtId="3" fontId="8" fillId="0" borderId="95" xfId="43" applyNumberFormat="1" applyFont="1" applyBorder="1"/>
    <xf numFmtId="3" fontId="35" fillId="0" borderId="95" xfId="116" applyNumberFormat="1" applyFont="1" applyFill="1" applyBorder="1" applyAlignment="1">
      <alignment horizontal="right" wrapText="1"/>
    </xf>
    <xf numFmtId="0" fontId="2" fillId="0" borderId="0" xfId="1"/>
    <xf numFmtId="0" fontId="2" fillId="0" borderId="0" xfId="1" applyAlignment="1">
      <alignment wrapText="1"/>
    </xf>
    <xf numFmtId="3" fontId="2" fillId="0" borderId="0" xfId="1" applyNumberFormat="1"/>
    <xf numFmtId="0" fontId="6" fillId="0" borderId="0" xfId="1" applyFont="1" applyAlignment="1"/>
    <xf numFmtId="0" fontId="7" fillId="0" borderId="1" xfId="1" applyFont="1" applyBorder="1" applyAlignment="1">
      <alignment horizontal="center" vertical="center" wrapText="1"/>
    </xf>
    <xf numFmtId="0" fontId="7" fillId="0" borderId="97" xfId="1" applyFont="1" applyBorder="1" applyAlignment="1">
      <alignment horizontal="center" vertical="center" wrapText="1"/>
    </xf>
    <xf numFmtId="0" fontId="7" fillId="0" borderId="9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0" fontId="7" fillId="0" borderId="99" xfId="1" applyFont="1" applyBorder="1" applyAlignment="1">
      <alignment horizontal="center"/>
    </xf>
    <xf numFmtId="0" fontId="7" fillId="0" borderId="99" xfId="1" applyFont="1" applyBorder="1"/>
    <xf numFmtId="3" fontId="7" fillId="0" borderId="99" xfId="1" applyNumberFormat="1" applyFont="1" applyBorder="1"/>
    <xf numFmtId="3" fontId="7" fillId="0" borderId="100" xfId="1" applyNumberFormat="1" applyFont="1" applyBorder="1"/>
    <xf numFmtId="0" fontId="7" fillId="0" borderId="101" xfId="1" applyFont="1" applyBorder="1" applyAlignment="1">
      <alignment horizontal="center"/>
    </xf>
    <xf numFmtId="0" fontId="7" fillId="0" borderId="78" xfId="1" applyFont="1" applyBorder="1" applyAlignment="1">
      <alignment horizontal="center"/>
    </xf>
    <xf numFmtId="0" fontId="7" fillId="0" borderId="78" xfId="1" applyFont="1" applyBorder="1"/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5" xfId="1" applyFont="1" applyBorder="1"/>
    <xf numFmtId="3" fontId="7" fillId="0" borderId="15" xfId="1" applyNumberFormat="1" applyFont="1" applyBorder="1"/>
    <xf numFmtId="0" fontId="7" fillId="0" borderId="0" xfId="1" applyFont="1" applyAlignment="1">
      <alignment wrapText="1"/>
    </xf>
    <xf numFmtId="3" fontId="7" fillId="0" borderId="0" xfId="1" applyNumberFormat="1" applyFont="1"/>
    <xf numFmtId="3" fontId="7" fillId="0" borderId="102" xfId="1" applyNumberFormat="1" applyFont="1" applyBorder="1"/>
    <xf numFmtId="3" fontId="7" fillId="0" borderId="103" xfId="1" applyNumberFormat="1" applyFont="1" applyBorder="1"/>
    <xf numFmtId="3" fontId="7" fillId="0" borderId="36" xfId="1" applyNumberFormat="1" applyFont="1" applyBorder="1"/>
    <xf numFmtId="0" fontId="45" fillId="0" borderId="0" xfId="53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8" fillId="0" borderId="0" xfId="53" applyFont="1"/>
    <xf numFmtId="0" fontId="8" fillId="0" borderId="17" xfId="53" applyFont="1" applyBorder="1" applyAlignment="1">
      <alignment horizontal="center"/>
    </xf>
    <xf numFmtId="0" fontId="8" fillId="0" borderId="102" xfId="53" applyFont="1" applyBorder="1"/>
    <xf numFmtId="165" fontId="8" fillId="0" borderId="99" xfId="53" applyNumberFormat="1" applyFont="1" applyBorder="1"/>
    <xf numFmtId="165" fontId="8" fillId="0" borderId="100" xfId="53" applyNumberFormat="1" applyFont="1" applyBorder="1"/>
    <xf numFmtId="0" fontId="8" fillId="0" borderId="101" xfId="53" applyFont="1" applyBorder="1" applyAlignment="1">
      <alignment horizontal="center"/>
    </xf>
    <xf numFmtId="0" fontId="8" fillId="0" borderId="103" xfId="53" applyFont="1" applyBorder="1"/>
    <xf numFmtId="0" fontId="8" fillId="0" borderId="104" xfId="53" applyFont="1" applyBorder="1"/>
    <xf numFmtId="0" fontId="2" fillId="0" borderId="104" xfId="1" applyBorder="1"/>
    <xf numFmtId="0" fontId="8" fillId="0" borderId="14" xfId="53" applyFont="1" applyBorder="1" applyAlignment="1">
      <alignment horizontal="center"/>
    </xf>
    <xf numFmtId="0" fontId="8" fillId="0" borderId="36" xfId="53" applyFont="1" applyBorder="1"/>
    <xf numFmtId="0" fontId="8" fillId="0" borderId="1" xfId="53" applyFont="1" applyBorder="1" applyAlignment="1">
      <alignment horizontal="center"/>
    </xf>
    <xf numFmtId="165" fontId="8" fillId="0" borderId="98" xfId="53" applyNumberFormat="1" applyFont="1" applyBorder="1"/>
    <xf numFmtId="0" fontId="35" fillId="0" borderId="0" xfId="45" applyFont="1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7" fillId="0" borderId="105" xfId="1" applyFont="1" applyBorder="1" applyAlignment="1">
      <alignment horizontal="center" vertical="center"/>
    </xf>
    <xf numFmtId="1" fontId="7" fillId="0" borderId="98" xfId="122" applyNumberFormat="1" applyFont="1" applyFill="1" applyBorder="1" applyAlignment="1">
      <alignment horizontal="center"/>
    </xf>
    <xf numFmtId="1" fontId="7" fillId="0" borderId="4" xfId="122" applyNumberFormat="1" applyFont="1" applyFill="1" applyBorder="1" applyAlignment="1">
      <alignment horizontal="center"/>
    </xf>
    <xf numFmtId="0" fontId="2" fillId="0" borderId="0" xfId="1" applyAlignment="1">
      <alignment vertical="center"/>
    </xf>
    <xf numFmtId="0" fontId="7" fillId="0" borderId="5" xfId="1" applyFont="1" applyBorder="1" applyAlignment="1">
      <alignment horizontal="center"/>
    </xf>
    <xf numFmtId="0" fontId="7" fillId="0" borderId="39" xfId="1" applyFont="1" applyBorder="1"/>
    <xf numFmtId="165" fontId="7" fillId="0" borderId="37" xfId="1" applyNumberFormat="1" applyFont="1" applyBorder="1" applyAlignment="1">
      <alignment horizontal="right" indent="1"/>
    </xf>
    <xf numFmtId="0" fontId="7" fillId="0" borderId="103" xfId="1" applyFont="1" applyBorder="1"/>
    <xf numFmtId="165" fontId="7" fillId="0" borderId="20" xfId="1" applyNumberFormat="1" applyFont="1" applyBorder="1" applyAlignment="1">
      <alignment horizontal="right" indent="1"/>
    </xf>
    <xf numFmtId="0" fontId="7" fillId="0" borderId="106" xfId="1" applyFont="1" applyBorder="1" applyAlignment="1">
      <alignment horizontal="center"/>
    </xf>
    <xf numFmtId="0" fontId="7" fillId="0" borderId="104" xfId="1" applyFont="1" applyBorder="1"/>
    <xf numFmtId="165" fontId="7" fillId="0" borderId="76" xfId="1" applyNumberFormat="1" applyFont="1" applyBorder="1" applyAlignment="1">
      <alignment horizontal="right" indent="1"/>
    </xf>
    <xf numFmtId="0" fontId="7" fillId="0" borderId="35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165" fontId="7" fillId="0" borderId="4" xfId="1" applyNumberFormat="1" applyFont="1" applyBorder="1" applyAlignment="1">
      <alignment horizontal="right" indent="1"/>
    </xf>
    <xf numFmtId="165" fontId="2" fillId="0" borderId="0" xfId="1" applyNumberFormat="1"/>
    <xf numFmtId="0" fontId="6" fillId="0" borderId="0" xfId="1" applyFont="1" applyFill="1" applyAlignment="1"/>
    <xf numFmtId="0" fontId="7" fillId="0" borderId="35" xfId="1" applyFont="1" applyBorder="1" applyAlignment="1">
      <alignment horizontal="center" vertical="center"/>
    </xf>
    <xf numFmtId="49" fontId="7" fillId="0" borderId="98" xfId="1" applyNumberFormat="1" applyFont="1" applyBorder="1" applyAlignment="1">
      <alignment horizontal="center"/>
    </xf>
    <xf numFmtId="0" fontId="7" fillId="0" borderId="33" xfId="1" applyFont="1" applyBorder="1"/>
    <xf numFmtId="165" fontId="7" fillId="0" borderId="100" xfId="1" applyNumberFormat="1" applyFont="1" applyBorder="1"/>
    <xf numFmtId="0" fontId="7" fillId="0" borderId="107" xfId="1" applyFont="1" applyBorder="1"/>
    <xf numFmtId="165" fontId="7" fillId="0" borderId="77" xfId="1" applyNumberFormat="1" applyFont="1" applyBorder="1"/>
    <xf numFmtId="0" fontId="7" fillId="0" borderId="30" xfId="1" applyFont="1" applyBorder="1"/>
    <xf numFmtId="165" fontId="7" fillId="0" borderId="16" xfId="1" applyNumberFormat="1" applyFont="1" applyBorder="1"/>
    <xf numFmtId="0" fontId="7" fillId="0" borderId="35" xfId="1" applyFont="1" applyBorder="1"/>
    <xf numFmtId="165" fontId="7" fillId="0" borderId="98" xfId="1" applyNumberFormat="1" applyFont="1" applyFill="1" applyBorder="1"/>
    <xf numFmtId="0" fontId="6" fillId="0" borderId="0" xfId="1" applyFont="1" applyFill="1"/>
    <xf numFmtId="0" fontId="7" fillId="0" borderId="0" xfId="1" applyFont="1" applyFill="1" applyAlignment="1"/>
    <xf numFmtId="0" fontId="45" fillId="0" borderId="0" xfId="3" applyFont="1" applyFill="1"/>
    <xf numFmtId="0" fontId="8" fillId="0" borderId="35" xfId="3" applyFont="1" applyFill="1" applyBorder="1"/>
    <xf numFmtId="0" fontId="8" fillId="0" borderId="4" xfId="3" applyFont="1" applyBorder="1" applyAlignment="1">
      <alignment horizontal="center"/>
    </xf>
    <xf numFmtId="0" fontId="8" fillId="0" borderId="33" xfId="3" applyFont="1" applyFill="1" applyBorder="1"/>
    <xf numFmtId="165" fontId="8" fillId="0" borderId="49" xfId="3" applyNumberFormat="1" applyFont="1" applyBorder="1"/>
    <xf numFmtId="0" fontId="8" fillId="0" borderId="107" xfId="3" applyFont="1" applyFill="1" applyBorder="1" applyAlignment="1">
      <alignment horizontal="left" indent="2"/>
    </xf>
    <xf numFmtId="49" fontId="8" fillId="0" borderId="107" xfId="3" applyNumberFormat="1" applyFont="1" applyFill="1" applyBorder="1" applyAlignment="1">
      <alignment horizontal="left" indent="2"/>
    </xf>
    <xf numFmtId="0" fontId="8" fillId="0" borderId="107" xfId="3" applyFont="1" applyFill="1" applyBorder="1"/>
    <xf numFmtId="0" fontId="8" fillId="0" borderId="30" xfId="3" applyFont="1" applyFill="1" applyBorder="1"/>
    <xf numFmtId="165" fontId="8" fillId="0" borderId="38" xfId="3" applyNumberFormat="1" applyFont="1" applyBorder="1"/>
    <xf numFmtId="0" fontId="1" fillId="0" borderId="0" xfId="3" applyFill="1"/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center"/>
    </xf>
    <xf numFmtId="0" fontId="7" fillId="0" borderId="97" xfId="1" applyFont="1" applyBorder="1" applyAlignment="1">
      <alignment horizontal="center"/>
    </xf>
    <xf numFmtId="0" fontId="7" fillId="0" borderId="98" xfId="1" applyFont="1" applyBorder="1" applyAlignment="1">
      <alignment horizontal="center"/>
    </xf>
    <xf numFmtId="0" fontId="7" fillId="0" borderId="6" xfId="1" applyFont="1" applyFill="1" applyBorder="1"/>
    <xf numFmtId="0" fontId="7" fillId="0" borderId="7" xfId="1" applyFont="1" applyBorder="1" applyAlignment="1">
      <alignment horizontal="center"/>
    </xf>
    <xf numFmtId="3" fontId="7" fillId="0" borderId="53" xfId="1" applyNumberFormat="1" applyFont="1" applyBorder="1"/>
    <xf numFmtId="0" fontId="7" fillId="0" borderId="78" xfId="1" applyFont="1" applyFill="1" applyBorder="1"/>
    <xf numFmtId="0" fontId="7" fillId="0" borderId="77" xfId="1" applyFont="1" applyBorder="1" applyAlignment="1">
      <alignment horizontal="center"/>
    </xf>
    <xf numFmtId="3" fontId="7" fillId="0" borderId="20" xfId="1" applyNumberFormat="1" applyFont="1" applyFill="1" applyBorder="1"/>
    <xf numFmtId="0" fontId="7" fillId="0" borderId="15" xfId="1" applyFont="1" applyFill="1" applyBorder="1"/>
    <xf numFmtId="0" fontId="7" fillId="0" borderId="16" xfId="1" applyFont="1" applyBorder="1" applyAlignment="1">
      <alignment horizontal="center"/>
    </xf>
    <xf numFmtId="3" fontId="7" fillId="0" borderId="52" xfId="1" applyNumberFormat="1" applyFont="1" applyBorder="1"/>
    <xf numFmtId="3" fontId="7" fillId="0" borderId="20" xfId="1" applyNumberFormat="1" applyFont="1" applyBorder="1"/>
    <xf numFmtId="165" fontId="7" fillId="0" borderId="49" xfId="1" applyNumberFormat="1" applyFont="1" applyBorder="1"/>
    <xf numFmtId="0" fontId="2" fillId="0" borderId="0" xfId="123" applyNumberFormat="1" applyFont="1"/>
    <xf numFmtId="0" fontId="7" fillId="0" borderId="108" xfId="1" applyFont="1" applyBorder="1"/>
    <xf numFmtId="49" fontId="2" fillId="0" borderId="0" xfId="1" applyNumberFormat="1"/>
    <xf numFmtId="0" fontId="8" fillId="21" borderId="107" xfId="1" applyFont="1" applyFill="1" applyBorder="1"/>
    <xf numFmtId="165" fontId="8" fillId="21" borderId="49" xfId="1" applyNumberFormat="1" applyFont="1" applyFill="1" applyBorder="1"/>
    <xf numFmtId="0" fontId="47" fillId="0" borderId="0" xfId="123" applyNumberFormat="1" applyFont="1"/>
    <xf numFmtId="0" fontId="47" fillId="0" borderId="0" xfId="1" applyFont="1"/>
    <xf numFmtId="49" fontId="47" fillId="0" borderId="0" xfId="1" applyNumberFormat="1" applyFont="1"/>
    <xf numFmtId="0" fontId="7" fillId="0" borderId="35" xfId="1" applyFont="1" applyBorder="1" applyAlignment="1">
      <alignment horizontal="left"/>
    </xf>
    <xf numFmtId="165" fontId="7" fillId="0" borderId="64" xfId="1" applyNumberFormat="1" applyFont="1" applyBorder="1"/>
    <xf numFmtId="165" fontId="7" fillId="0" borderId="4" xfId="1" applyNumberFormat="1" applyFont="1" applyBorder="1"/>
    <xf numFmtId="0" fontId="31" fillId="0" borderId="0" xfId="53"/>
    <xf numFmtId="0" fontId="45" fillId="0" borderId="0" xfId="53" applyFont="1" applyFill="1"/>
    <xf numFmtId="0" fontId="8" fillId="0" borderId="35" xfId="53" applyFont="1" applyFill="1" applyBorder="1" applyAlignment="1">
      <alignment horizontal="center"/>
    </xf>
    <xf numFmtId="0" fontId="8" fillId="0" borderId="98" xfId="53" applyFont="1" applyFill="1" applyBorder="1" applyAlignment="1">
      <alignment horizontal="center"/>
    </xf>
    <xf numFmtId="0" fontId="8" fillId="0" borderId="33" xfId="53" applyFont="1" applyFill="1" applyBorder="1"/>
    <xf numFmtId="165" fontId="8" fillId="0" borderId="100" xfId="53" applyNumberFormat="1" applyFont="1" applyFill="1" applyBorder="1"/>
    <xf numFmtId="49" fontId="8" fillId="0" borderId="107" xfId="53" applyNumberFormat="1" applyFont="1" applyFill="1" applyBorder="1" applyAlignment="1">
      <alignment horizontal="left" indent="2"/>
    </xf>
    <xf numFmtId="165" fontId="35" fillId="0" borderId="77" xfId="124" applyNumberFormat="1" applyFont="1" applyFill="1" applyBorder="1" applyAlignment="1">
      <alignment horizontal="right" wrapText="1"/>
    </xf>
    <xf numFmtId="0" fontId="8" fillId="0" borderId="107" xfId="53" applyFont="1" applyFill="1" applyBorder="1"/>
    <xf numFmtId="165" fontId="8" fillId="0" borderId="77" xfId="53" applyNumberFormat="1" applyFont="1" applyFill="1" applyBorder="1"/>
    <xf numFmtId="165" fontId="8" fillId="0" borderId="77" xfId="124" applyNumberFormat="1" applyFont="1" applyFill="1" applyBorder="1" applyAlignment="1">
      <alignment horizontal="right" wrapText="1"/>
    </xf>
    <xf numFmtId="0" fontId="31" fillId="0" borderId="0" xfId="53" applyFont="1"/>
    <xf numFmtId="49" fontId="7" fillId="0" borderId="107" xfId="53" applyNumberFormat="1" applyFont="1" applyFill="1" applyBorder="1" applyAlignment="1">
      <alignment horizontal="left" indent="2"/>
    </xf>
    <xf numFmtId="165" fontId="7" fillId="0" borderId="77" xfId="124" applyNumberFormat="1" applyFont="1" applyFill="1" applyBorder="1" applyAlignment="1">
      <alignment horizontal="right" wrapText="1"/>
    </xf>
    <xf numFmtId="0" fontId="8" fillId="0" borderId="30" xfId="53" applyFont="1" applyFill="1" applyBorder="1"/>
    <xf numFmtId="165" fontId="8" fillId="0" borderId="16" xfId="53" applyNumberFormat="1" applyFont="1" applyFill="1" applyBorder="1"/>
    <xf numFmtId="0" fontId="35" fillId="0" borderId="0" xfId="45" applyFont="1" applyFill="1" applyBorder="1"/>
    <xf numFmtId="0" fontId="31" fillId="0" borderId="0" xfId="53" applyFont="1" applyFill="1"/>
    <xf numFmtId="0" fontId="7" fillId="0" borderId="58" xfId="1" applyFont="1" applyBorder="1" applyAlignment="1">
      <alignment horizontal="center"/>
    </xf>
    <xf numFmtId="0" fontId="7" fillId="0" borderId="75" xfId="1" applyFont="1" applyBorder="1" applyAlignment="1">
      <alignment horizontal="center"/>
    </xf>
    <xf numFmtId="0" fontId="7" fillId="0" borderId="80" xfId="1" applyFont="1" applyBorder="1" applyAlignment="1">
      <alignment horizontal="center"/>
    </xf>
    <xf numFmtId="0" fontId="7" fillId="0" borderId="49" xfId="5" applyFont="1" applyBorder="1"/>
    <xf numFmtId="3" fontId="7" fillId="0" borderId="33" xfId="1" applyNumberFormat="1" applyFont="1" applyBorder="1"/>
    <xf numFmtId="4" fontId="7" fillId="0" borderId="5" xfId="1" applyNumberFormat="1" applyFont="1" applyBorder="1"/>
    <xf numFmtId="4" fontId="7" fillId="0" borderId="6" xfId="1" applyNumberFormat="1" applyFont="1" applyBorder="1"/>
    <xf numFmtId="4" fontId="7" fillId="0" borderId="7" xfId="1" applyNumberFormat="1" applyFont="1" applyBorder="1"/>
    <xf numFmtId="4" fontId="7" fillId="0" borderId="0" xfId="1" applyNumberFormat="1" applyFont="1"/>
    <xf numFmtId="0" fontId="7" fillId="0" borderId="20" xfId="5" applyFont="1" applyBorder="1"/>
    <xf numFmtId="4" fontId="7" fillId="0" borderId="101" xfId="1" applyNumberFormat="1" applyFont="1" applyBorder="1"/>
    <xf numFmtId="4" fontId="7" fillId="0" borderId="78" xfId="1" applyNumberFormat="1" applyFont="1" applyBorder="1"/>
    <xf numFmtId="4" fontId="7" fillId="0" borderId="77" xfId="1" applyNumberFormat="1" applyFont="1" applyBorder="1"/>
    <xf numFmtId="0" fontId="7" fillId="0" borderId="76" xfId="5" applyFont="1" applyBorder="1"/>
    <xf numFmtId="0" fontId="7" fillId="0" borderId="4" xfId="1" applyFont="1" applyBorder="1"/>
    <xf numFmtId="3" fontId="7" fillId="0" borderId="35" xfId="1" applyNumberFormat="1" applyFont="1" applyBorder="1"/>
    <xf numFmtId="4" fontId="7" fillId="0" borderId="14" xfId="1" applyNumberFormat="1" applyFont="1" applyBorder="1"/>
    <xf numFmtId="4" fontId="7" fillId="0" borderId="15" xfId="1" applyNumberFormat="1" applyFont="1" applyBorder="1"/>
    <xf numFmtId="4" fontId="7" fillId="0" borderId="16" xfId="1" applyNumberFormat="1" applyFont="1" applyBorder="1"/>
    <xf numFmtId="0" fontId="48" fillId="0" borderId="0" xfId="1" applyFont="1"/>
    <xf numFmtId="0" fontId="2" fillId="0" borderId="0" xfId="1" applyAlignment="1"/>
    <xf numFmtId="0" fontId="48" fillId="0" borderId="0" xfId="1" applyFont="1" applyFill="1" applyAlignment="1">
      <alignment vertic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31" xfId="1" applyBorder="1" applyAlignment="1">
      <alignment horizontal="center"/>
    </xf>
    <xf numFmtId="0" fontId="2" fillId="0" borderId="49" xfId="1" applyBorder="1"/>
    <xf numFmtId="3" fontId="2" fillId="0" borderId="17" xfId="1" applyNumberFormat="1" applyBorder="1"/>
    <xf numFmtId="3" fontId="2" fillId="0" borderId="99" xfId="1" applyNumberFormat="1" applyBorder="1"/>
    <xf numFmtId="3" fontId="2" fillId="0" borderId="100" xfId="1" applyNumberFormat="1" applyBorder="1"/>
    <xf numFmtId="3" fontId="2" fillId="0" borderId="111" xfId="1" applyNumberFormat="1" applyBorder="1"/>
    <xf numFmtId="3" fontId="2" fillId="0" borderId="5" xfId="1" applyNumberFormat="1" applyBorder="1"/>
    <xf numFmtId="3" fontId="2" fillId="0" borderId="6" xfId="1" applyNumberFormat="1" applyBorder="1"/>
    <xf numFmtId="0" fontId="2" fillId="0" borderId="20" xfId="1" applyBorder="1"/>
    <xf numFmtId="3" fontId="2" fillId="0" borderId="101" xfId="1" applyNumberFormat="1" applyBorder="1"/>
    <xf numFmtId="3" fontId="2" fillId="0" borderId="78" xfId="1" applyNumberFormat="1" applyBorder="1"/>
    <xf numFmtId="3" fontId="2" fillId="0" borderId="77" xfId="1" applyNumberFormat="1" applyBorder="1"/>
    <xf numFmtId="3" fontId="2" fillId="0" borderId="79" xfId="1" applyNumberFormat="1" applyBorder="1"/>
    <xf numFmtId="3" fontId="2" fillId="0" borderId="14" xfId="1" applyNumberFormat="1" applyBorder="1"/>
    <xf numFmtId="0" fontId="2" fillId="0" borderId="76" xfId="1" applyBorder="1"/>
    <xf numFmtId="3" fontId="2" fillId="0" borderId="106" xfId="1" applyNumberFormat="1" applyBorder="1"/>
    <xf numFmtId="3" fontId="2" fillId="0" borderId="75" xfId="1" applyNumberFormat="1" applyBorder="1"/>
    <xf numFmtId="3" fontId="2" fillId="0" borderId="80" xfId="1" applyNumberFormat="1" applyBorder="1"/>
    <xf numFmtId="3" fontId="2" fillId="0" borderId="58" xfId="1" applyNumberFormat="1" applyBorder="1"/>
    <xf numFmtId="0" fontId="2" fillId="0" borderId="4" xfId="1" applyBorder="1"/>
    <xf numFmtId="3" fontId="2" fillId="0" borderId="1" xfId="1" applyNumberFormat="1" applyBorder="1"/>
    <xf numFmtId="3" fontId="2" fillId="0" borderId="97" xfId="1" applyNumberFormat="1" applyBorder="1"/>
    <xf numFmtId="3" fontId="2" fillId="0" borderId="98" xfId="1" applyNumberFormat="1" applyBorder="1"/>
    <xf numFmtId="3" fontId="2" fillId="0" borderId="59" xfId="1" applyNumberFormat="1" applyBorder="1"/>
    <xf numFmtId="0" fontId="48" fillId="0" borderId="0" xfId="1" applyFont="1" applyFill="1" applyAlignment="1"/>
    <xf numFmtId="0" fontId="48" fillId="0" borderId="0" xfId="1" applyFont="1" applyAlignment="1"/>
    <xf numFmtId="0" fontId="7" fillId="0" borderId="1" xfId="52" applyBorder="1" applyAlignment="1">
      <alignment horizontal="center"/>
    </xf>
    <xf numFmtId="0" fontId="7" fillId="0" borderId="97" xfId="52" applyBorder="1" applyAlignment="1">
      <alignment horizontal="center"/>
    </xf>
    <xf numFmtId="0" fontId="7" fillId="0" borderId="98" xfId="52" applyBorder="1" applyAlignment="1">
      <alignment horizontal="center"/>
    </xf>
    <xf numFmtId="0" fontId="7" fillId="0" borderId="0" xfId="52"/>
    <xf numFmtId="0" fontId="7" fillId="0" borderId="17" xfId="52" applyBorder="1"/>
    <xf numFmtId="3" fontId="7" fillId="0" borderId="99" xfId="52" applyNumberFormat="1" applyBorder="1"/>
    <xf numFmtId="3" fontId="7" fillId="0" borderId="100" xfId="52" applyNumberFormat="1" applyBorder="1"/>
    <xf numFmtId="0" fontId="7" fillId="0" borderId="101" xfId="52" applyBorder="1"/>
    <xf numFmtId="3" fontId="7" fillId="0" borderId="78" xfId="52" applyNumberFormat="1" applyBorder="1"/>
    <xf numFmtId="3" fontId="7" fillId="0" borderId="77" xfId="52" applyNumberFormat="1" applyBorder="1"/>
    <xf numFmtId="0" fontId="7" fillId="0" borderId="49" xfId="52" applyBorder="1"/>
    <xf numFmtId="0" fontId="7" fillId="0" borderId="14" xfId="52" applyBorder="1"/>
    <xf numFmtId="3" fontId="7" fillId="0" borderId="15" xfId="52" applyNumberFormat="1" applyBorder="1"/>
    <xf numFmtId="3" fontId="7" fillId="0" borderId="16" xfId="52" applyNumberFormat="1" applyBorder="1"/>
    <xf numFmtId="0" fontId="7" fillId="0" borderId="20" xfId="52" applyBorder="1"/>
    <xf numFmtId="0" fontId="7" fillId="0" borderId="46" xfId="52" applyBorder="1"/>
    <xf numFmtId="3" fontId="7" fillId="0" borderId="47" xfId="52" applyNumberFormat="1" applyBorder="1"/>
    <xf numFmtId="3" fontId="7" fillId="0" borderId="112" xfId="52" applyNumberFormat="1" applyBorder="1"/>
    <xf numFmtId="0" fontId="7" fillId="0" borderId="4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97" xfId="1" applyFont="1" applyFill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3" fontId="7" fillId="0" borderId="111" xfId="1" applyNumberFormat="1" applyFont="1" applyBorder="1" applyAlignment="1">
      <alignment horizontal="right"/>
    </xf>
    <xf numFmtId="3" fontId="7" fillId="0" borderId="99" xfId="1" applyNumberFormat="1" applyFont="1" applyBorder="1" applyAlignment="1">
      <alignment horizontal="right"/>
    </xf>
    <xf numFmtId="165" fontId="7" fillId="0" borderId="99" xfId="1" applyNumberFormat="1" applyFont="1" applyBorder="1" applyAlignment="1">
      <alignment horizontal="right"/>
    </xf>
    <xf numFmtId="3" fontId="7" fillId="0" borderId="102" xfId="1" applyNumberFormat="1" applyFont="1" applyBorder="1" applyAlignment="1">
      <alignment horizontal="right"/>
    </xf>
    <xf numFmtId="3" fontId="7" fillId="0" borderId="49" xfId="1" applyNumberFormat="1" applyFont="1" applyBorder="1"/>
    <xf numFmtId="3" fontId="7" fillId="0" borderId="79" xfId="1" applyNumberFormat="1" applyFont="1" applyBorder="1" applyAlignment="1">
      <alignment horizontal="right"/>
    </xf>
    <xf numFmtId="3" fontId="7" fillId="0" borderId="78" xfId="1" applyNumberFormat="1" applyFont="1" applyBorder="1" applyAlignment="1">
      <alignment horizontal="right"/>
    </xf>
    <xf numFmtId="3" fontId="7" fillId="0" borderId="103" xfId="1" applyNumberFormat="1" applyFont="1" applyBorder="1" applyAlignment="1">
      <alignment horizontal="right"/>
    </xf>
    <xf numFmtId="3" fontId="7" fillId="0" borderId="58" xfId="1" applyNumberFormat="1" applyFont="1" applyBorder="1" applyAlignment="1">
      <alignment horizontal="right"/>
    </xf>
    <xf numFmtId="3" fontId="7" fillId="0" borderId="75" xfId="1" applyNumberFormat="1" applyFont="1" applyBorder="1" applyAlignment="1">
      <alignment horizontal="right"/>
    </xf>
    <xf numFmtId="3" fontId="7" fillId="0" borderId="104" xfId="1" applyNumberFormat="1" applyFont="1" applyBorder="1" applyAlignment="1">
      <alignment horizontal="right"/>
    </xf>
    <xf numFmtId="3" fontId="7" fillId="0" borderId="76" xfId="1" applyNumberFormat="1" applyFont="1" applyBorder="1"/>
    <xf numFmtId="3" fontId="7" fillId="0" borderId="97" xfId="1" applyNumberFormat="1" applyFont="1" applyBorder="1"/>
    <xf numFmtId="3" fontId="7" fillId="0" borderId="60" xfId="1" applyNumberFormat="1" applyFont="1" applyBorder="1"/>
    <xf numFmtId="3" fontId="7" fillId="0" borderId="4" xfId="1" applyNumberFormat="1" applyFont="1" applyBorder="1"/>
    <xf numFmtId="3" fontId="7" fillId="0" borderId="49" xfId="5" applyNumberFormat="1" applyFont="1" applyBorder="1" applyAlignment="1"/>
    <xf numFmtId="165" fontId="7" fillId="0" borderId="111" xfId="1" applyNumberFormat="1" applyFont="1" applyBorder="1" applyAlignment="1">
      <alignment horizontal="right"/>
    </xf>
    <xf numFmtId="165" fontId="7" fillId="0" borderId="102" xfId="1" applyNumberFormat="1" applyFont="1" applyBorder="1" applyAlignment="1">
      <alignment horizontal="right"/>
    </xf>
    <xf numFmtId="165" fontId="7" fillId="0" borderId="100" xfId="1" applyNumberFormat="1" applyFont="1" applyBorder="1" applyAlignment="1">
      <alignment horizontal="right"/>
    </xf>
    <xf numFmtId="3" fontId="7" fillId="0" borderId="20" xfId="5" applyNumberFormat="1" applyFont="1" applyBorder="1" applyAlignment="1"/>
    <xf numFmtId="165" fontId="7" fillId="0" borderId="79" xfId="1" applyNumberFormat="1" applyFont="1" applyBorder="1" applyAlignment="1">
      <alignment horizontal="right"/>
    </xf>
    <xf numFmtId="165" fontId="7" fillId="0" borderId="78" xfId="1" applyNumberFormat="1" applyFont="1" applyBorder="1" applyAlignment="1">
      <alignment horizontal="right"/>
    </xf>
    <xf numFmtId="165" fontId="7" fillId="0" borderId="103" xfId="1" applyNumberFormat="1" applyFont="1" applyBorder="1" applyAlignment="1">
      <alignment horizontal="right"/>
    </xf>
    <xf numFmtId="165" fontId="7" fillId="0" borderId="77" xfId="1" applyNumberFormat="1" applyFont="1" applyBorder="1" applyAlignment="1">
      <alignment horizontal="right"/>
    </xf>
    <xf numFmtId="3" fontId="7" fillId="0" borderId="76" xfId="5" applyNumberFormat="1" applyFont="1" applyBorder="1" applyAlignment="1"/>
    <xf numFmtId="165" fontId="7" fillId="0" borderId="58" xfId="1" applyNumberFormat="1" applyFont="1" applyBorder="1" applyAlignment="1">
      <alignment horizontal="right"/>
    </xf>
    <xf numFmtId="165" fontId="7" fillId="0" borderId="75" xfId="1" applyNumberFormat="1" applyFont="1" applyBorder="1" applyAlignment="1">
      <alignment horizontal="right"/>
    </xf>
    <xf numFmtId="165" fontId="7" fillId="0" borderId="104" xfId="1" applyNumberFormat="1" applyFont="1" applyBorder="1" applyAlignment="1">
      <alignment horizontal="right"/>
    </xf>
    <xf numFmtId="165" fontId="7" fillId="0" borderId="80" xfId="1" applyNumberFormat="1" applyFont="1" applyBorder="1" applyAlignment="1">
      <alignment horizontal="right"/>
    </xf>
    <xf numFmtId="165" fontId="7" fillId="0" borderId="59" xfId="1" applyNumberFormat="1" applyFont="1" applyBorder="1"/>
    <xf numFmtId="165" fontId="7" fillId="0" borderId="97" xfId="1" applyNumberFormat="1" applyFont="1" applyBorder="1"/>
    <xf numFmtId="165" fontId="7" fillId="0" borderId="98" xfId="1" applyNumberFormat="1" applyFont="1" applyBorder="1"/>
    <xf numFmtId="0" fontId="2" fillId="0" borderId="49" xfId="1" applyBorder="1" applyAlignment="1">
      <alignment horizontal="center"/>
    </xf>
    <xf numFmtId="0" fontId="2" fillId="0" borderId="20" xfId="1" applyBorder="1" applyAlignment="1">
      <alignment horizontal="center"/>
    </xf>
    <xf numFmtId="0" fontId="48" fillId="0" borderId="0" xfId="1" applyFont="1" applyBorder="1"/>
    <xf numFmtId="0" fontId="2" fillId="0" borderId="0" xfId="1" applyBorder="1"/>
    <xf numFmtId="0" fontId="2" fillId="0" borderId="0" xfId="1" applyBorder="1" applyAlignment="1"/>
    <xf numFmtId="0" fontId="2" fillId="0" borderId="0" xfId="1" applyBorder="1" applyAlignment="1">
      <alignment wrapText="1"/>
    </xf>
    <xf numFmtId="0" fontId="49" fillId="0" borderId="0" xfId="1" applyFont="1"/>
    <xf numFmtId="0" fontId="50" fillId="0" borderId="0" xfId="1" applyFont="1"/>
    <xf numFmtId="0" fontId="3" fillId="0" borderId="35" xfId="1" applyFont="1" applyBorder="1" applyAlignment="1">
      <alignment horizontal="center" vertical="center" wrapText="1"/>
    </xf>
    <xf numFmtId="0" fontId="2" fillId="0" borderId="97" xfId="1" applyFont="1" applyBorder="1" applyAlignment="1">
      <alignment horizontal="center" vertical="center" wrapText="1"/>
    </xf>
    <xf numFmtId="0" fontId="2" fillId="0" borderId="98" xfId="1" applyFont="1" applyBorder="1" applyAlignment="1">
      <alignment horizontal="center" vertical="center" wrapText="1"/>
    </xf>
    <xf numFmtId="0" fontId="7" fillId="0" borderId="0" xfId="52" applyFont="1"/>
    <xf numFmtId="3" fontId="2" fillId="0" borderId="33" xfId="1" applyNumberFormat="1" applyBorder="1"/>
    <xf numFmtId="3" fontId="2" fillId="0" borderId="107" xfId="1" applyNumberFormat="1" applyBorder="1"/>
    <xf numFmtId="0" fontId="7" fillId="0" borderId="76" xfId="52" applyBorder="1"/>
    <xf numFmtId="3" fontId="2" fillId="0" borderId="108" xfId="1" applyNumberFormat="1" applyBorder="1"/>
    <xf numFmtId="3" fontId="2" fillId="0" borderId="35" xfId="1" applyNumberFormat="1" applyBorder="1"/>
    <xf numFmtId="0" fontId="3" fillId="0" borderId="1" xfId="1" applyFont="1" applyBorder="1" applyAlignment="1">
      <alignment horizontal="center" vertical="center" wrapText="1"/>
    </xf>
    <xf numFmtId="0" fontId="51" fillId="0" borderId="0" xfId="1" applyFont="1"/>
    <xf numFmtId="0" fontId="7" fillId="0" borderId="17" xfId="1" applyFont="1" applyBorder="1" applyAlignment="1">
      <alignment wrapText="1"/>
    </xf>
    <xf numFmtId="49" fontId="7" fillId="0" borderId="100" xfId="1" applyNumberFormat="1" applyFont="1" applyBorder="1" applyAlignment="1">
      <alignment horizontal="right"/>
    </xf>
    <xf numFmtId="3" fontId="7" fillId="0" borderId="111" xfId="1" applyNumberFormat="1" applyFont="1" applyBorder="1"/>
    <xf numFmtId="0" fontId="7" fillId="0" borderId="101" xfId="1" applyFont="1" applyBorder="1" applyAlignment="1">
      <alignment wrapText="1"/>
    </xf>
    <xf numFmtId="49" fontId="7" fillId="0" borderId="77" xfId="1" applyNumberFormat="1" applyFont="1" applyBorder="1" applyAlignment="1">
      <alignment horizontal="right"/>
    </xf>
    <xf numFmtId="3" fontId="7" fillId="0" borderId="78" xfId="1" applyNumberFormat="1" applyFont="1" applyFill="1" applyBorder="1"/>
    <xf numFmtId="0" fontId="7" fillId="0" borderId="106" xfId="1" applyFont="1" applyBorder="1" applyAlignment="1">
      <alignment wrapText="1"/>
    </xf>
    <xf numFmtId="49" fontId="7" fillId="0" borderId="80" xfId="1" applyNumberFormat="1" applyFont="1" applyBorder="1" applyAlignment="1">
      <alignment horizontal="right"/>
    </xf>
    <xf numFmtId="0" fontId="7" fillId="0" borderId="14" xfId="1" applyFont="1" applyBorder="1" applyAlignment="1">
      <alignment wrapText="1"/>
    </xf>
    <xf numFmtId="49" fontId="7" fillId="0" borderId="16" xfId="1" applyNumberFormat="1" applyFont="1" applyBorder="1" applyAlignment="1">
      <alignment horizontal="right"/>
    </xf>
    <xf numFmtId="3" fontId="7" fillId="0" borderId="31" xfId="1" applyNumberFormat="1" applyFont="1" applyBorder="1"/>
    <xf numFmtId="0" fontId="52" fillId="0" borderId="0" xfId="45" applyFont="1"/>
    <xf numFmtId="0" fontId="33" fillId="0" borderId="0" xfId="61"/>
    <xf numFmtId="0" fontId="35" fillId="0" borderId="0" xfId="45" applyFont="1"/>
    <xf numFmtId="0" fontId="35" fillId="0" borderId="31" xfId="45" applyFont="1" applyBorder="1" applyAlignment="1">
      <alignment horizontal="center"/>
    </xf>
    <xf numFmtId="0" fontId="35" fillId="0" borderId="36" xfId="45" applyFont="1" applyBorder="1" applyAlignment="1">
      <alignment horizontal="center"/>
    </xf>
    <xf numFmtId="0" fontId="35" fillId="0" borderId="14" xfId="45" applyFont="1" applyBorder="1" applyAlignment="1">
      <alignment horizontal="center"/>
    </xf>
    <xf numFmtId="0" fontId="35" fillId="0" borderId="16" xfId="45" applyFont="1" applyBorder="1" applyAlignment="1">
      <alignment horizontal="center"/>
    </xf>
    <xf numFmtId="0" fontId="35" fillId="0" borderId="49" xfId="45" applyFont="1" applyBorder="1"/>
    <xf numFmtId="3" fontId="35" fillId="0" borderId="111" xfId="45" applyNumberFormat="1" applyFont="1" applyBorder="1"/>
    <xf numFmtId="3" fontId="35" fillId="0" borderId="116" xfId="45" applyNumberFormat="1" applyFont="1" applyBorder="1"/>
    <xf numFmtId="3" fontId="35" fillId="0" borderId="17" xfId="45" applyNumberFormat="1" applyFont="1" applyBorder="1"/>
    <xf numFmtId="3" fontId="35" fillId="0" borderId="117" xfId="45" applyNumberFormat="1" applyFont="1" applyBorder="1"/>
    <xf numFmtId="3" fontId="35" fillId="0" borderId="100" xfId="45" applyNumberFormat="1" applyFont="1" applyFill="1" applyBorder="1"/>
    <xf numFmtId="3" fontId="35" fillId="0" borderId="0" xfId="45" applyNumberFormat="1" applyFont="1"/>
    <xf numFmtId="3" fontId="35" fillId="0" borderId="4" xfId="45" applyNumberFormat="1" applyFont="1" applyBorder="1"/>
    <xf numFmtId="3" fontId="35" fillId="0" borderId="59" xfId="45" applyNumberFormat="1" applyFont="1" applyBorder="1"/>
    <xf numFmtId="3" fontId="35" fillId="0" borderId="62" xfId="45" applyNumberFormat="1" applyFont="1" applyBorder="1" applyAlignment="1">
      <alignment horizontal="right"/>
    </xf>
    <xf numFmtId="3" fontId="35" fillId="0" borderId="98" xfId="45" applyNumberFormat="1" applyFont="1" applyBorder="1" applyAlignment="1">
      <alignment horizontal="right"/>
    </xf>
    <xf numFmtId="0" fontId="35" fillId="0" borderId="33" xfId="45" applyFont="1" applyBorder="1"/>
    <xf numFmtId="3" fontId="35" fillId="0" borderId="100" xfId="45" applyNumberFormat="1" applyFont="1" applyBorder="1"/>
    <xf numFmtId="3" fontId="35" fillId="0" borderId="35" xfId="45" applyNumberFormat="1" applyFont="1" applyBorder="1"/>
    <xf numFmtId="3" fontId="35" fillId="0" borderId="1" xfId="45" applyNumberFormat="1" applyFont="1" applyBorder="1"/>
    <xf numFmtId="3" fontId="35" fillId="0" borderId="64" xfId="45" applyNumberFormat="1" applyFont="1" applyBorder="1" applyAlignment="1">
      <alignment horizontal="right"/>
    </xf>
    <xf numFmtId="3" fontId="35" fillId="0" borderId="82" xfId="45" applyNumberFormat="1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2" fillId="0" borderId="111" xfId="1" applyNumberFormat="1" applyFont="1" applyBorder="1"/>
    <xf numFmtId="4" fontId="2" fillId="0" borderId="99" xfId="1" applyNumberFormat="1" applyFont="1" applyBorder="1"/>
    <xf numFmtId="3" fontId="2" fillId="0" borderId="99" xfId="1" applyNumberFormat="1" applyFont="1" applyBorder="1"/>
    <xf numFmtId="3" fontId="2" fillId="0" borderId="100" xfId="1" applyNumberFormat="1" applyFont="1" applyBorder="1"/>
    <xf numFmtId="3" fontId="2" fillId="0" borderId="79" xfId="1" applyNumberFormat="1" applyFont="1" applyBorder="1"/>
    <xf numFmtId="4" fontId="2" fillId="0" borderId="78" xfId="1" applyNumberFormat="1" applyFont="1" applyBorder="1"/>
    <xf numFmtId="3" fontId="2" fillId="0" borderId="78" xfId="1" applyNumberFormat="1" applyFont="1" applyBorder="1"/>
    <xf numFmtId="3" fontId="2" fillId="0" borderId="77" xfId="1" applyNumberFormat="1" applyFont="1" applyBorder="1"/>
    <xf numFmtId="3" fontId="2" fillId="0" borderId="58" xfId="1" applyNumberFormat="1" applyFont="1" applyBorder="1"/>
    <xf numFmtId="4" fontId="2" fillId="0" borderId="75" xfId="1" applyNumberFormat="1" applyFont="1" applyBorder="1"/>
    <xf numFmtId="3" fontId="2" fillId="0" borderId="75" xfId="1" applyNumberFormat="1" applyFont="1" applyBorder="1"/>
    <xf numFmtId="3" fontId="2" fillId="0" borderId="80" xfId="1" applyNumberFormat="1" applyFont="1" applyBorder="1"/>
    <xf numFmtId="4" fontId="7" fillId="0" borderId="2" xfId="1" applyNumberFormat="1" applyFont="1" applyBorder="1"/>
    <xf numFmtId="3" fontId="2" fillId="0" borderId="2" xfId="1" applyNumberFormat="1" applyFont="1" applyBorder="1"/>
    <xf numFmtId="3" fontId="2" fillId="0" borderId="59" xfId="1" applyNumberFormat="1" applyFont="1" applyBorder="1"/>
    <xf numFmtId="3" fontId="2" fillId="0" borderId="3" xfId="1" applyNumberFormat="1" applyFont="1" applyBorder="1"/>
    <xf numFmtId="0" fontId="48" fillId="0" borderId="0" xfId="1" applyFont="1" applyFill="1" applyBorder="1"/>
    <xf numFmtId="0" fontId="2" fillId="0" borderId="0" xfId="1" applyFill="1" applyBorder="1"/>
    <xf numFmtId="3" fontId="2" fillId="0" borderId="0" xfId="1" applyNumberFormat="1" applyBorder="1"/>
    <xf numFmtId="0" fontId="5" fillId="0" borderId="0" xfId="1" applyFont="1"/>
    <xf numFmtId="0" fontId="2" fillId="0" borderId="4" xfId="1" applyBorder="1" applyAlignment="1">
      <alignment horizontal="center" wrapText="1"/>
    </xf>
    <xf numFmtId="0" fontId="2" fillId="0" borderId="59" xfId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4" fontId="2" fillId="0" borderId="99" xfId="1" applyNumberFormat="1" applyBorder="1"/>
    <xf numFmtId="4" fontId="2" fillId="0" borderId="78" xfId="1" applyNumberFormat="1" applyBorder="1"/>
    <xf numFmtId="0" fontId="2" fillId="0" borderId="76" xfId="1" applyBorder="1" applyAlignment="1">
      <alignment horizontal="center"/>
    </xf>
    <xf numFmtId="4" fontId="2" fillId="0" borderId="75" xfId="1" applyNumberFormat="1" applyBorder="1"/>
    <xf numFmtId="0" fontId="2" fillId="0" borderId="4" xfId="1" applyBorder="1" applyAlignment="1">
      <alignment horizontal="center"/>
    </xf>
    <xf numFmtId="4" fontId="2" fillId="0" borderId="2" xfId="1" applyNumberFormat="1" applyBorder="1"/>
    <xf numFmtId="3" fontId="2" fillId="0" borderId="2" xfId="1" applyNumberFormat="1" applyBorder="1"/>
    <xf numFmtId="3" fontId="2" fillId="0" borderId="3" xfId="1" applyNumberFormat="1" applyBorder="1"/>
    <xf numFmtId="0" fontId="35" fillId="0" borderId="0" xfId="48" applyFont="1"/>
    <xf numFmtId="0" fontId="35" fillId="0" borderId="14" xfId="48" applyFont="1" applyFill="1" applyBorder="1" applyAlignment="1">
      <alignment horizontal="center" vertical="center" wrapText="1"/>
    </xf>
    <xf numFmtId="0" fontId="35" fillId="0" borderId="15" xfId="48" applyFont="1" applyFill="1" applyBorder="1" applyAlignment="1">
      <alignment horizontal="center" vertical="center" wrapText="1"/>
    </xf>
    <xf numFmtId="0" fontId="35" fillId="0" borderId="16" xfId="48" applyFont="1" applyFill="1" applyBorder="1" applyAlignment="1">
      <alignment horizontal="center" vertical="center" wrapText="1"/>
    </xf>
    <xf numFmtId="0" fontId="35" fillId="0" borderId="5" xfId="48" applyFont="1" applyFill="1" applyBorder="1"/>
    <xf numFmtId="0" fontId="35" fillId="0" borderId="8" xfId="48" applyFont="1" applyFill="1" applyBorder="1" applyAlignment="1"/>
    <xf numFmtId="3" fontId="35" fillId="0" borderId="5" xfId="48" applyNumberFormat="1" applyFont="1" applyFill="1" applyBorder="1"/>
    <xf numFmtId="165" fontId="35" fillId="0" borderId="7" xfId="48" applyNumberFormat="1" applyFont="1" applyFill="1" applyBorder="1"/>
    <xf numFmtId="165" fontId="35" fillId="0" borderId="5" xfId="48" applyNumberFormat="1" applyFont="1" applyFill="1" applyBorder="1"/>
    <xf numFmtId="165" fontId="35" fillId="0" borderId="6" xfId="48" applyNumberFormat="1" applyFont="1" applyFill="1" applyBorder="1"/>
    <xf numFmtId="165" fontId="35" fillId="0" borderId="8" xfId="48" applyNumberFormat="1" applyFont="1" applyFill="1" applyBorder="1"/>
    <xf numFmtId="0" fontId="35" fillId="0" borderId="17" xfId="48" applyFont="1" applyFill="1" applyBorder="1"/>
    <xf numFmtId="0" fontId="35" fillId="0" borderId="109" xfId="48" applyFont="1" applyFill="1" applyBorder="1" applyAlignment="1"/>
    <xf numFmtId="3" fontId="35" fillId="0" borderId="101" xfId="48" applyNumberFormat="1" applyFont="1" applyFill="1" applyBorder="1"/>
    <xf numFmtId="165" fontId="35" fillId="0" borderId="77" xfId="48" applyNumberFormat="1" applyFont="1" applyFill="1" applyBorder="1"/>
    <xf numFmtId="165" fontId="35" fillId="0" borderId="101" xfId="48" applyNumberFormat="1" applyFont="1" applyFill="1" applyBorder="1"/>
    <xf numFmtId="165" fontId="35" fillId="0" borderId="78" xfId="48" applyNumberFormat="1" applyFont="1" applyFill="1" applyBorder="1"/>
    <xf numFmtId="165" fontId="35" fillId="0" borderId="109" xfId="48" applyNumberFormat="1" applyFont="1" applyFill="1" applyBorder="1"/>
    <xf numFmtId="0" fontId="52" fillId="0" borderId="0" xfId="48" applyFont="1"/>
    <xf numFmtId="0" fontId="35" fillId="0" borderId="101" xfId="48" applyFont="1" applyFill="1" applyBorder="1"/>
    <xf numFmtId="0" fontId="35" fillId="0" borderId="14" xfId="48" applyFont="1" applyFill="1" applyBorder="1"/>
    <xf numFmtId="0" fontId="35" fillId="0" borderId="24" xfId="48" applyFont="1" applyFill="1" applyBorder="1" applyAlignment="1"/>
    <xf numFmtId="3" fontId="35" fillId="0" borderId="14" xfId="48" applyNumberFormat="1" applyFont="1" applyFill="1" applyBorder="1"/>
    <xf numFmtId="165" fontId="35" fillId="0" borderId="16" xfId="48" applyNumberFormat="1" applyFont="1" applyFill="1" applyBorder="1"/>
    <xf numFmtId="165" fontId="35" fillId="0" borderId="14" xfId="48" applyNumberFormat="1" applyFont="1" applyFill="1" applyBorder="1"/>
    <xf numFmtId="165" fontId="35" fillId="0" borderId="15" xfId="48" applyNumberFormat="1" applyFont="1" applyFill="1" applyBorder="1"/>
    <xf numFmtId="165" fontId="35" fillId="0" borderId="24" xfId="48" applyNumberFormat="1" applyFont="1" applyFill="1" applyBorder="1"/>
    <xf numFmtId="0" fontId="35" fillId="0" borderId="0" xfId="125" applyFont="1"/>
    <xf numFmtId="0" fontId="7" fillId="0" borderId="0" xfId="126" applyFont="1"/>
    <xf numFmtId="0" fontId="7" fillId="0" borderId="1" xfId="126" applyFont="1" applyBorder="1" applyAlignment="1">
      <alignment horizontal="center" vertical="center" wrapText="1"/>
    </xf>
    <xf numFmtId="0" fontId="7" fillId="0" borderId="64" xfId="126" applyFont="1" applyBorder="1" applyAlignment="1">
      <alignment horizontal="center" vertical="center" wrapText="1"/>
    </xf>
    <xf numFmtId="0" fontId="7" fillId="0" borderId="4" xfId="126" applyFont="1" applyBorder="1" applyAlignment="1">
      <alignment horizontal="center" vertical="center" wrapText="1"/>
    </xf>
    <xf numFmtId="0" fontId="7" fillId="0" borderId="59" xfId="126" applyFont="1" applyBorder="1" applyAlignment="1">
      <alignment horizontal="center" vertical="center" wrapText="1"/>
    </xf>
    <xf numFmtId="0" fontId="7" fillId="0" borderId="2" xfId="126" applyFont="1" applyBorder="1" applyAlignment="1">
      <alignment horizontal="center" vertical="center" wrapText="1"/>
    </xf>
    <xf numFmtId="0" fontId="7" fillId="0" borderId="3" xfId="126" applyFont="1" applyBorder="1" applyAlignment="1">
      <alignment horizontal="center" vertical="center" wrapText="1"/>
    </xf>
    <xf numFmtId="0" fontId="7" fillId="0" borderId="5" xfId="126" applyFont="1" applyBorder="1" applyAlignment="1"/>
    <xf numFmtId="0" fontId="7" fillId="0" borderId="8" xfId="126" applyFont="1" applyBorder="1" applyAlignment="1"/>
    <xf numFmtId="3" fontId="7" fillId="0" borderId="53" xfId="126" applyNumberFormat="1" applyFont="1" applyBorder="1"/>
    <xf numFmtId="3" fontId="7" fillId="0" borderId="26" xfId="126" applyNumberFormat="1" applyFont="1" applyBorder="1"/>
    <xf numFmtId="3" fontId="7" fillId="0" borderId="6" xfId="126" applyNumberFormat="1" applyFont="1" applyBorder="1"/>
    <xf numFmtId="3" fontId="7" fillId="0" borderId="7" xfId="126" applyNumberFormat="1" applyFont="1" applyBorder="1"/>
    <xf numFmtId="0" fontId="7" fillId="0" borderId="101" xfId="126" applyFont="1" applyBorder="1" applyAlignment="1"/>
    <xf numFmtId="0" fontId="7" fillId="0" borderId="109" xfId="126" applyFont="1" applyBorder="1" applyAlignment="1"/>
    <xf numFmtId="3" fontId="7" fillId="0" borderId="20" xfId="126" applyNumberFormat="1" applyFont="1" applyBorder="1"/>
    <xf numFmtId="3" fontId="7" fillId="0" borderId="79" xfId="126" applyNumberFormat="1" applyFont="1" applyBorder="1"/>
    <xf numFmtId="3" fontId="7" fillId="0" borderId="78" xfId="126" applyNumberFormat="1" applyFont="1" applyBorder="1"/>
    <xf numFmtId="3" fontId="7" fillId="0" borderId="77" xfId="126" applyNumberFormat="1" applyFont="1" applyBorder="1"/>
    <xf numFmtId="3" fontId="7" fillId="0" borderId="58" xfId="126" applyNumberFormat="1" applyFont="1" applyBorder="1"/>
    <xf numFmtId="3" fontId="7" fillId="0" borderId="75" xfId="126" applyNumberFormat="1" applyFont="1" applyBorder="1"/>
    <xf numFmtId="3" fontId="7" fillId="0" borderId="80" xfId="126" applyNumberFormat="1" applyFont="1" applyBorder="1"/>
    <xf numFmtId="0" fontId="7" fillId="0" borderId="101" xfId="126" applyFont="1" applyFill="1" applyBorder="1" applyAlignment="1"/>
    <xf numFmtId="0" fontId="7" fillId="0" borderId="109" xfId="126" applyFont="1" applyFill="1" applyBorder="1" applyAlignment="1"/>
    <xf numFmtId="0" fontId="7" fillId="0" borderId="14" xfId="126" applyFont="1" applyFill="1" applyBorder="1" applyAlignment="1"/>
    <xf numFmtId="0" fontId="7" fillId="0" borderId="24" xfId="126" applyFont="1" applyFill="1" applyBorder="1" applyAlignment="1"/>
    <xf numFmtId="3" fontId="7" fillId="0" borderId="52" xfId="126" applyNumberFormat="1" applyFont="1" applyBorder="1"/>
    <xf numFmtId="3" fontId="7" fillId="0" borderId="31" xfId="126" applyNumberFormat="1" applyFont="1" applyBorder="1"/>
    <xf numFmtId="3" fontId="7" fillId="0" borderId="15" xfId="126" applyNumberFormat="1" applyFont="1" applyBorder="1"/>
    <xf numFmtId="3" fontId="7" fillId="0" borderId="16" xfId="126" applyNumberFormat="1" applyFont="1" applyBorder="1"/>
    <xf numFmtId="3" fontId="7" fillId="0" borderId="0" xfId="126" applyNumberFormat="1" applyFont="1"/>
    <xf numFmtId="4" fontId="7" fillId="0" borderId="0" xfId="1" applyNumberFormat="1" applyFont="1" applyBorder="1"/>
    <xf numFmtId="3" fontId="2" fillId="0" borderId="0" xfId="1" applyNumberFormat="1" applyFont="1" applyBorder="1"/>
    <xf numFmtId="0" fontId="7" fillId="0" borderId="0" xfId="127" applyFont="1" applyFill="1"/>
    <xf numFmtId="4" fontId="35" fillId="0" borderId="16" xfId="43" applyNumberFormat="1" applyFont="1" applyFill="1" applyBorder="1" applyAlignment="1">
      <alignment horizontal="right" vertical="center"/>
    </xf>
    <xf numFmtId="0" fontId="35" fillId="0" borderId="14" xfId="61" applyFont="1" applyFill="1" applyBorder="1" applyAlignment="1"/>
    <xf numFmtId="3" fontId="7" fillId="0" borderId="77" xfId="43" applyNumberFormat="1" applyFont="1" applyFill="1" applyBorder="1" applyAlignment="1">
      <alignment horizontal="right" vertical="center"/>
    </xf>
    <xf numFmtId="0" fontId="35" fillId="0" borderId="101" xfId="61" applyFont="1" applyFill="1" applyBorder="1" applyAlignment="1"/>
    <xf numFmtId="4" fontId="35" fillId="0" borderId="77" xfId="43" applyNumberFormat="1" applyFont="1" applyFill="1" applyBorder="1" applyAlignment="1">
      <alignment horizontal="right" vertical="center"/>
    </xf>
    <xf numFmtId="0" fontId="7" fillId="0" borderId="77" xfId="43" applyFont="1" applyFill="1" applyBorder="1" applyAlignment="1">
      <alignment horizontal="right" vertical="center"/>
    </xf>
    <xf numFmtId="165" fontId="9" fillId="0" borderId="77" xfId="61" applyNumberFormat="1" applyFont="1" applyFill="1" applyBorder="1" applyAlignment="1">
      <alignment horizontal="right" vertical="center"/>
    </xf>
    <xf numFmtId="3" fontId="9" fillId="0" borderId="119" xfId="61" applyNumberFormat="1" applyFont="1" applyFill="1" applyBorder="1" applyAlignment="1">
      <alignment horizontal="right" vertical="center"/>
    </xf>
    <xf numFmtId="0" fontId="9" fillId="0" borderId="118" xfId="61" applyFont="1" applyFill="1" applyBorder="1" applyAlignment="1"/>
    <xf numFmtId="4" fontId="7" fillId="0" borderId="16" xfId="43" applyNumberFormat="1" applyFont="1" applyFill="1" applyBorder="1" applyAlignment="1">
      <alignment horizontal="right" vertical="center"/>
    </xf>
    <xf numFmtId="4" fontId="7" fillId="0" borderId="77" xfId="43" applyNumberFormat="1" applyFont="1" applyFill="1" applyBorder="1" applyAlignment="1">
      <alignment horizontal="right" vertical="center"/>
    </xf>
    <xf numFmtId="165" fontId="9" fillId="0" borderId="100" xfId="61" applyNumberFormat="1" applyFont="1" applyFill="1" applyBorder="1" applyAlignment="1">
      <alignment horizontal="right" vertical="center"/>
    </xf>
    <xf numFmtId="0" fontId="35" fillId="0" borderId="17" xfId="61" applyFont="1" applyFill="1" applyBorder="1" applyAlignment="1"/>
    <xf numFmtId="0" fontId="42" fillId="0" borderId="118" xfId="61" applyFont="1" applyFill="1" applyBorder="1" applyAlignment="1"/>
    <xf numFmtId="4" fontId="7" fillId="0" borderId="80" xfId="43" applyNumberFormat="1" applyFont="1" applyFill="1" applyBorder="1" applyAlignment="1">
      <alignment horizontal="right" vertical="center"/>
    </xf>
    <xf numFmtId="0" fontId="7" fillId="0" borderId="106" xfId="61" applyFont="1" applyFill="1" applyBorder="1" applyAlignment="1">
      <alignment wrapText="1"/>
    </xf>
    <xf numFmtId="4" fontId="9" fillId="0" borderId="119" xfId="43" applyNumberFormat="1" applyFont="1" applyFill="1" applyBorder="1" applyAlignment="1">
      <alignment horizontal="right" vertical="center"/>
    </xf>
    <xf numFmtId="0" fontId="7" fillId="0" borderId="118" xfId="61" applyFont="1" applyFill="1" applyBorder="1" applyAlignment="1">
      <alignment wrapText="1"/>
    </xf>
    <xf numFmtId="3" fontId="7" fillId="0" borderId="16" xfId="43" applyNumberFormat="1" applyFont="1" applyFill="1" applyBorder="1" applyAlignment="1">
      <alignment horizontal="right" vertical="center"/>
    </xf>
    <xf numFmtId="0" fontId="7" fillId="0" borderId="14" xfId="43" applyFont="1" applyFill="1" applyBorder="1" applyAlignment="1">
      <alignment wrapText="1"/>
    </xf>
    <xf numFmtId="3" fontId="9" fillId="0" borderId="77" xfId="43" applyNumberFormat="1" applyFont="1" applyFill="1" applyBorder="1" applyAlignment="1">
      <alignment horizontal="right" vertical="center"/>
    </xf>
    <xf numFmtId="0" fontId="7" fillId="0" borderId="101" xfId="43" applyFont="1" applyFill="1" applyBorder="1" applyAlignment="1">
      <alignment wrapText="1"/>
    </xf>
    <xf numFmtId="0" fontId="7" fillId="0" borderId="101" xfId="43" applyFont="1" applyFill="1" applyBorder="1"/>
    <xf numFmtId="3" fontId="7" fillId="0" borderId="119" xfId="43" applyNumberFormat="1" applyFont="1" applyFill="1" applyBorder="1" applyAlignment="1">
      <alignment horizontal="right" vertical="center"/>
    </xf>
    <xf numFmtId="0" fontId="7" fillId="0" borderId="118" xfId="43" applyFont="1" applyFill="1" applyBorder="1" applyAlignment="1">
      <alignment wrapText="1"/>
    </xf>
    <xf numFmtId="0" fontId="7" fillId="0" borderId="14" xfId="43" applyFont="1" applyFill="1" applyBorder="1"/>
    <xf numFmtId="3" fontId="7" fillId="0" borderId="100" xfId="43" applyNumberFormat="1" applyFont="1" applyFill="1" applyBorder="1" applyAlignment="1">
      <alignment horizontal="right" vertical="center"/>
    </xf>
    <xf numFmtId="3" fontId="7" fillId="0" borderId="3" xfId="43" applyNumberFormat="1" applyFont="1" applyFill="1" applyBorder="1" applyAlignment="1">
      <alignment horizontal="right" vertical="center"/>
    </xf>
    <xf numFmtId="0" fontId="35" fillId="0" borderId="1" xfId="128" applyFont="1" applyBorder="1" applyAlignment="1">
      <alignment horizontal="left" vertical="center"/>
    </xf>
    <xf numFmtId="0" fontId="7" fillId="0" borderId="0" xfId="128" applyFont="1"/>
    <xf numFmtId="3" fontId="7" fillId="0" borderId="0" xfId="128" applyNumberFormat="1" applyFont="1"/>
    <xf numFmtId="2" fontId="35" fillId="0" borderId="119" xfId="128" applyNumberFormat="1" applyFont="1" applyBorder="1" applyAlignment="1">
      <alignment horizontal="right" wrapText="1"/>
    </xf>
    <xf numFmtId="3" fontId="7" fillId="0" borderId="17" xfId="128" applyNumberFormat="1" applyFont="1" applyBorder="1" applyAlignment="1">
      <alignment horizontal="right" wrapText="1"/>
    </xf>
    <xf numFmtId="0" fontId="7" fillId="0" borderId="49" xfId="128" applyFont="1" applyBorder="1"/>
    <xf numFmtId="2" fontId="35" fillId="0" borderId="77" xfId="128" applyNumberFormat="1" applyFont="1" applyBorder="1" applyAlignment="1">
      <alignment horizontal="right" wrapText="1"/>
    </xf>
    <xf numFmtId="3" fontId="7" fillId="0" borderId="101" xfId="128" applyNumberFormat="1" applyFont="1" applyBorder="1" applyAlignment="1">
      <alignment horizontal="right" wrapText="1"/>
    </xf>
    <xf numFmtId="0" fontId="7" fillId="0" borderId="20" xfId="128" applyFont="1" applyBorder="1"/>
    <xf numFmtId="0" fontId="7" fillId="0" borderId="20" xfId="128" applyFont="1" applyFill="1" applyBorder="1"/>
    <xf numFmtId="3" fontId="7" fillId="0" borderId="118" xfId="128" applyNumberFormat="1" applyFont="1" applyBorder="1" applyAlignment="1">
      <alignment horizontal="right" wrapText="1"/>
    </xf>
    <xf numFmtId="0" fontId="7" fillId="0" borderId="53" xfId="128" applyFont="1" applyFill="1" applyBorder="1"/>
    <xf numFmtId="0" fontId="35" fillId="0" borderId="3" xfId="128" applyFont="1" applyBorder="1" applyAlignment="1">
      <alignment horizontal="center" wrapText="1"/>
    </xf>
    <xf numFmtId="0" fontId="7" fillId="0" borderId="1" xfId="128" applyFont="1" applyBorder="1" applyAlignment="1">
      <alignment horizontal="center" wrapText="1"/>
    </xf>
    <xf numFmtId="0" fontId="35" fillId="0" borderId="4" xfId="128" applyFont="1" applyBorder="1" applyAlignment="1">
      <alignment horizontal="center" vertical="center"/>
    </xf>
    <xf numFmtId="0" fontId="10" fillId="0" borderId="0" xfId="1" applyFont="1"/>
    <xf numFmtId="3" fontId="35" fillId="0" borderId="121" xfId="128" applyNumberFormat="1" applyFont="1" applyFill="1" applyBorder="1" applyAlignment="1">
      <alignment vertical="center" wrapText="1"/>
    </xf>
    <xf numFmtId="4" fontId="35" fillId="0" borderId="119" xfId="128" applyNumberFormat="1" applyFont="1" applyFill="1" applyBorder="1" applyAlignment="1">
      <alignment horizontal="right" vertical="center"/>
    </xf>
    <xf numFmtId="3" fontId="7" fillId="0" borderId="118" xfId="128" applyNumberFormat="1" applyFont="1" applyFill="1" applyBorder="1" applyAlignment="1">
      <alignment horizontal="right" vertical="center"/>
    </xf>
    <xf numFmtId="0" fontId="7" fillId="0" borderId="53" xfId="128" applyFont="1" applyBorder="1" applyAlignment="1">
      <alignment vertical="center" wrapText="1"/>
    </xf>
    <xf numFmtId="3" fontId="35" fillId="0" borderId="109" xfId="128" applyNumberFormat="1" applyFont="1" applyFill="1" applyBorder="1" applyAlignment="1">
      <alignment vertical="center" wrapText="1"/>
    </xf>
    <xf numFmtId="4" fontId="35" fillId="0" borderId="77" xfId="128" applyNumberFormat="1" applyFont="1" applyFill="1" applyBorder="1" applyAlignment="1">
      <alignment horizontal="right" vertical="center"/>
    </xf>
    <xf numFmtId="3" fontId="7" fillId="0" borderId="101" xfId="128" applyNumberFormat="1" applyFont="1" applyFill="1" applyBorder="1" applyAlignment="1">
      <alignment horizontal="right" vertical="center"/>
    </xf>
    <xf numFmtId="0" fontId="7" fillId="0" borderId="20" xfId="128" applyFont="1" applyFill="1" applyBorder="1" applyAlignment="1">
      <alignment vertical="center" wrapText="1"/>
    </xf>
    <xf numFmtId="4" fontId="35" fillId="0" borderId="77" xfId="128" applyNumberFormat="1" applyFont="1" applyFill="1" applyBorder="1" applyAlignment="1">
      <alignment vertical="center"/>
    </xf>
    <xf numFmtId="0" fontId="7" fillId="0" borderId="53" xfId="128" applyFont="1" applyFill="1" applyBorder="1" applyAlignment="1">
      <alignment vertical="center" wrapText="1"/>
    </xf>
    <xf numFmtId="0" fontId="7" fillId="0" borderId="14" xfId="128" applyFont="1" applyBorder="1" applyAlignment="1">
      <alignment horizontal="center"/>
    </xf>
    <xf numFmtId="3" fontId="7" fillId="0" borderId="52" xfId="128" applyNumberFormat="1" applyFont="1" applyBorder="1" applyAlignment="1">
      <alignment wrapText="1"/>
    </xf>
    <xf numFmtId="2" fontId="7" fillId="0" borderId="16" xfId="73" applyNumberFormat="1" applyFont="1" applyBorder="1" applyAlignment="1"/>
    <xf numFmtId="3" fontId="7" fillId="0" borderId="14" xfId="128" applyNumberFormat="1" applyFont="1" applyBorder="1" applyAlignment="1"/>
    <xf numFmtId="0" fontId="35" fillId="0" borderId="30" xfId="128" applyFont="1" applyBorder="1" applyAlignment="1">
      <alignment horizontal="center"/>
    </xf>
    <xf numFmtId="3" fontId="7" fillId="0" borderId="20" xfId="128" applyNumberFormat="1" applyFont="1" applyBorder="1" applyAlignment="1">
      <alignment wrapText="1"/>
    </xf>
    <xf numFmtId="2" fontId="7" fillId="0" borderId="77" xfId="73" applyNumberFormat="1" applyFont="1" applyBorder="1" applyAlignment="1"/>
    <xf numFmtId="3" fontId="7" fillId="0" borderId="101" xfId="128" applyNumberFormat="1" applyFont="1" applyBorder="1" applyAlignment="1"/>
    <xf numFmtId="0" fontId="35" fillId="0" borderId="107" xfId="128" applyFont="1" applyBorder="1" applyAlignment="1">
      <alignment horizontal="center"/>
    </xf>
    <xf numFmtId="3" fontId="7" fillId="0" borderId="53" xfId="128" applyNumberFormat="1" applyFont="1" applyBorder="1" applyAlignment="1">
      <alignment wrapText="1"/>
    </xf>
    <xf numFmtId="2" fontId="7" fillId="0" borderId="119" xfId="73" applyNumberFormat="1" applyFont="1" applyBorder="1" applyAlignment="1"/>
    <xf numFmtId="3" fontId="7" fillId="0" borderId="118" xfId="128" applyNumberFormat="1" applyFont="1" applyBorder="1" applyAlignment="1"/>
    <xf numFmtId="0" fontId="7" fillId="0" borderId="122" xfId="128" applyFont="1" applyBorder="1" applyAlignment="1">
      <alignment horizontal="center"/>
    </xf>
    <xf numFmtId="0" fontId="7" fillId="0" borderId="36" xfId="128" applyFont="1" applyBorder="1" applyAlignment="1">
      <alignment horizontal="center"/>
    </xf>
    <xf numFmtId="2" fontId="7" fillId="0" borderId="0" xfId="128" applyNumberFormat="1" applyFont="1"/>
    <xf numFmtId="0" fontId="35" fillId="0" borderId="113" xfId="128" applyFont="1" applyBorder="1" applyAlignment="1">
      <alignment horizontal="center"/>
    </xf>
    <xf numFmtId="3" fontId="35" fillId="0" borderId="52" xfId="128" applyNumberFormat="1" applyFont="1" applyFill="1" applyBorder="1" applyAlignment="1">
      <alignment wrapText="1"/>
    </xf>
    <xf numFmtId="2" fontId="35" fillId="0" borderId="16" xfId="56" applyNumberFormat="1" applyFont="1" applyFill="1" applyBorder="1" applyAlignment="1"/>
    <xf numFmtId="3" fontId="35" fillId="0" borderId="14" xfId="56" applyNumberFormat="1" applyFont="1" applyFill="1" applyBorder="1" applyAlignment="1"/>
    <xf numFmtId="3" fontId="35" fillId="0" borderId="20" xfId="128" applyNumberFormat="1" applyFont="1" applyFill="1" applyBorder="1" applyAlignment="1">
      <alignment wrapText="1"/>
    </xf>
    <xf numFmtId="2" fontId="35" fillId="0" borderId="77" xfId="56" applyNumberFormat="1" applyFont="1" applyFill="1" applyBorder="1" applyAlignment="1"/>
    <xf numFmtId="3" fontId="35" fillId="0" borderId="101" xfId="56" applyNumberFormat="1" applyFont="1" applyFill="1" applyBorder="1" applyAlignment="1"/>
    <xf numFmtId="3" fontId="35" fillId="0" borderId="53" xfId="128" applyNumberFormat="1" applyFont="1" applyFill="1" applyBorder="1" applyAlignment="1">
      <alignment wrapText="1"/>
    </xf>
    <xf numFmtId="2" fontId="35" fillId="0" borderId="119" xfId="56" applyNumberFormat="1" applyFont="1" applyFill="1" applyBorder="1" applyAlignment="1"/>
    <xf numFmtId="3" fontId="35" fillId="0" borderId="118" xfId="56" applyNumberFormat="1" applyFont="1" applyFill="1" applyBorder="1" applyAlignment="1"/>
    <xf numFmtId="0" fontId="35" fillId="0" borderId="122" xfId="128" applyFont="1" applyBorder="1" applyAlignment="1">
      <alignment horizontal="center" wrapText="1"/>
    </xf>
    <xf numFmtId="0" fontId="35" fillId="0" borderId="37" xfId="128" applyFont="1" applyBorder="1" applyAlignment="1">
      <alignment horizontal="center" vertical="center" wrapText="1"/>
    </xf>
    <xf numFmtId="0" fontId="35" fillId="0" borderId="3" xfId="128" applyFont="1" applyBorder="1" applyAlignment="1">
      <alignment horizontal="center" vertical="center" wrapText="1"/>
    </xf>
    <xf numFmtId="0" fontId="35" fillId="0" borderId="1" xfId="128" applyFont="1" applyBorder="1" applyAlignment="1">
      <alignment horizontal="center" vertical="center" wrapText="1"/>
    </xf>
    <xf numFmtId="0" fontId="7" fillId="0" borderId="0" xfId="128"/>
    <xf numFmtId="166" fontId="7" fillId="0" borderId="0" xfId="128" applyNumberFormat="1"/>
    <xf numFmtId="4" fontId="7" fillId="0" borderId="0" xfId="128" applyNumberFormat="1"/>
    <xf numFmtId="3" fontId="7" fillId="0" borderId="0" xfId="128" applyNumberFormat="1"/>
    <xf numFmtId="0" fontId="7" fillId="0" borderId="4" xfId="128" applyFont="1" applyBorder="1"/>
    <xf numFmtId="3" fontId="7" fillId="0" borderId="100" xfId="128" applyNumberFormat="1" applyFont="1" applyBorder="1"/>
    <xf numFmtId="3" fontId="7" fillId="0" borderId="75" xfId="128" applyNumberFormat="1" applyFont="1" applyBorder="1"/>
    <xf numFmtId="3" fontId="7" fillId="0" borderId="106" xfId="128" applyNumberFormat="1" applyFont="1" applyBorder="1"/>
    <xf numFmtId="3" fontId="7" fillId="0" borderId="102" xfId="128" applyNumberFormat="1" applyFont="1" applyBorder="1"/>
    <xf numFmtId="3" fontId="7" fillId="0" borderId="58" xfId="128" applyNumberFormat="1" applyFont="1" applyBorder="1"/>
    <xf numFmtId="0" fontId="7" fillId="0" borderId="76" xfId="128" applyBorder="1"/>
    <xf numFmtId="3" fontId="7" fillId="0" borderId="78" xfId="128" applyNumberFormat="1" applyFont="1" applyBorder="1"/>
    <xf numFmtId="3" fontId="7" fillId="0" borderId="101" xfId="128" applyNumberFormat="1" applyFont="1" applyBorder="1"/>
    <xf numFmtId="3" fontId="7" fillId="0" borderId="79" xfId="128" applyNumberFormat="1" applyFont="1" applyBorder="1"/>
    <xf numFmtId="0" fontId="7" fillId="0" borderId="20" xfId="128" applyBorder="1"/>
    <xf numFmtId="3" fontId="7" fillId="0" borderId="99" xfId="128" applyNumberFormat="1" applyFont="1" applyBorder="1"/>
    <xf numFmtId="3" fontId="7" fillId="0" borderId="17" xfId="128" applyNumberFormat="1" applyFont="1" applyBorder="1"/>
    <xf numFmtId="3" fontId="7" fillId="0" borderId="111" xfId="128" applyNumberFormat="1" applyFont="1" applyBorder="1"/>
    <xf numFmtId="0" fontId="7" fillId="0" borderId="49" xfId="128" applyBorder="1"/>
    <xf numFmtId="0" fontId="7" fillId="0" borderId="14" xfId="5" applyFont="1" applyBorder="1" applyAlignment="1">
      <alignment horizontal="center"/>
    </xf>
    <xf numFmtId="0" fontId="7" fillId="0" borderId="16" xfId="5" applyFont="1" applyBorder="1" applyAlignment="1">
      <alignment horizontal="center"/>
    </xf>
    <xf numFmtId="0" fontId="7" fillId="0" borderId="49" xfId="1" applyFont="1" applyBorder="1"/>
    <xf numFmtId="167" fontId="7" fillId="0" borderId="17" xfId="1" applyNumberFormat="1" applyFont="1" applyFill="1" applyBorder="1"/>
    <xf numFmtId="167" fontId="7" fillId="0" borderId="99" xfId="1" applyNumberFormat="1" applyFont="1" applyFill="1" applyBorder="1"/>
    <xf numFmtId="167" fontId="2" fillId="0" borderId="100" xfId="1" applyNumberFormat="1" applyBorder="1"/>
    <xf numFmtId="165" fontId="7" fillId="0" borderId="17" xfId="5" applyNumberFormat="1" applyFont="1" applyBorder="1"/>
    <xf numFmtId="165" fontId="7" fillId="0" borderId="100" xfId="5" applyNumberFormat="1" applyFont="1" applyBorder="1"/>
    <xf numFmtId="0" fontId="7" fillId="0" borderId="20" xfId="1" applyFont="1" applyBorder="1"/>
    <xf numFmtId="167" fontId="7" fillId="0" borderId="101" xfId="1" applyNumberFormat="1" applyFont="1" applyFill="1" applyBorder="1"/>
    <xf numFmtId="167" fontId="7" fillId="0" borderId="78" xfId="1" applyNumberFormat="1" applyFont="1" applyFill="1" applyBorder="1"/>
    <xf numFmtId="167" fontId="2" fillId="0" borderId="77" xfId="1" applyNumberFormat="1" applyBorder="1"/>
    <xf numFmtId="165" fontId="7" fillId="0" borderId="101" xfId="5" applyNumberFormat="1" applyFont="1" applyBorder="1"/>
    <xf numFmtId="165" fontId="7" fillId="0" borderId="77" xfId="5" applyNumberFormat="1" applyFont="1" applyBorder="1"/>
    <xf numFmtId="167" fontId="7" fillId="0" borderId="101" xfId="1" applyNumberFormat="1" applyFont="1" applyBorder="1"/>
    <xf numFmtId="167" fontId="7" fillId="0" borderId="78" xfId="1" applyNumberFormat="1" applyFont="1" applyBorder="1"/>
    <xf numFmtId="0" fontId="7" fillId="0" borderId="4" xfId="1" applyFont="1" applyBorder="1" applyAlignment="1">
      <alignment horizontal="left"/>
    </xf>
    <xf numFmtId="167" fontId="7" fillId="0" borderId="1" xfId="1" applyNumberFormat="1" applyFont="1" applyBorder="1"/>
    <xf numFmtId="167" fontId="7" fillId="0" borderId="2" xfId="1" applyNumberFormat="1" applyFont="1" applyBorder="1"/>
    <xf numFmtId="167" fontId="2" fillId="0" borderId="3" xfId="1" applyNumberFormat="1" applyFill="1" applyBorder="1"/>
    <xf numFmtId="165" fontId="7" fillId="0" borderId="1" xfId="5" applyNumberFormat="1" applyFont="1" applyBorder="1"/>
    <xf numFmtId="165" fontId="7" fillId="0" borderId="3" xfId="5" applyNumberFormat="1" applyFont="1" applyBorder="1"/>
    <xf numFmtId="167" fontId="2" fillId="0" borderId="17" xfId="1" applyNumberFormat="1" applyBorder="1"/>
    <xf numFmtId="167" fontId="2" fillId="0" borderId="99" xfId="1" applyNumberFormat="1" applyBorder="1"/>
    <xf numFmtId="167" fontId="2" fillId="0" borderId="101" xfId="1" applyNumberFormat="1" applyBorder="1"/>
    <xf numFmtId="167" fontId="2" fillId="0" borderId="78" xfId="1" applyNumberFormat="1" applyBorder="1"/>
    <xf numFmtId="165" fontId="7" fillId="0" borderId="106" xfId="5" applyNumberFormat="1" applyFont="1" applyBorder="1" applyAlignment="1">
      <alignment horizontal="right"/>
    </xf>
    <xf numFmtId="165" fontId="7" fillId="0" borderId="80" xfId="5" applyNumberFormat="1" applyFont="1" applyBorder="1" applyAlignment="1">
      <alignment horizontal="right"/>
    </xf>
    <xf numFmtId="167" fontId="2" fillId="0" borderId="1" xfId="1" applyNumberFormat="1" applyBorder="1"/>
    <xf numFmtId="167" fontId="2" fillId="0" borderId="2" xfId="1" applyNumberFormat="1" applyBorder="1"/>
    <xf numFmtId="167" fontId="2" fillId="0" borderId="3" xfId="1" applyNumberFormat="1" applyBorder="1"/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3" fontId="7" fillId="0" borderId="17" xfId="1" applyNumberFormat="1" applyFont="1" applyBorder="1"/>
    <xf numFmtId="3" fontId="7" fillId="0" borderId="101" xfId="1" applyNumberFormat="1" applyFont="1" applyBorder="1"/>
    <xf numFmtId="0" fontId="7" fillId="0" borderId="4" xfId="1" applyFont="1" applyFill="1" applyBorder="1"/>
    <xf numFmtId="3" fontId="7" fillId="0" borderId="1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0" fontId="48" fillId="0" borderId="0" xfId="1" applyFont="1" applyAlignment="1">
      <alignment vertical="center"/>
    </xf>
    <xf numFmtId="0" fontId="7" fillId="0" borderId="37" xfId="1" applyFont="1" applyBorder="1" applyAlignment="1">
      <alignment horizontal="center" vertical="center"/>
    </xf>
    <xf numFmtId="0" fontId="7" fillId="0" borderId="53" xfId="1" applyFont="1" applyBorder="1"/>
    <xf numFmtId="3" fontId="2" fillId="0" borderId="17" xfId="1" applyNumberFormat="1" applyBorder="1" applyAlignment="1">
      <alignment vertical="center"/>
    </xf>
    <xf numFmtId="165" fontId="2" fillId="0" borderId="100" xfId="1" applyNumberFormat="1" applyBorder="1"/>
    <xf numFmtId="3" fontId="2" fillId="0" borderId="101" xfId="1" applyNumberFormat="1" applyBorder="1" applyAlignment="1">
      <alignment vertical="center"/>
    </xf>
    <xf numFmtId="0" fontId="7" fillId="0" borderId="76" xfId="1" applyFont="1" applyBorder="1"/>
    <xf numFmtId="3" fontId="2" fillId="0" borderId="106" xfId="1" applyNumberFormat="1" applyBorder="1" applyAlignment="1">
      <alignment vertical="center"/>
    </xf>
    <xf numFmtId="165" fontId="2" fillId="0" borderId="120" xfId="1" applyNumberFormat="1" applyBorder="1"/>
    <xf numFmtId="3" fontId="2" fillId="0" borderId="1" xfId="1" applyNumberFormat="1" applyBorder="1" applyAlignment="1">
      <alignment vertical="center"/>
    </xf>
    <xf numFmtId="165" fontId="2" fillId="0" borderId="3" xfId="1" applyNumberFormat="1" applyBorder="1"/>
    <xf numFmtId="0" fontId="2" fillId="0" borderId="46" xfId="1" applyBorder="1" applyAlignment="1">
      <alignment horizontal="center"/>
    </xf>
    <xf numFmtId="0" fontId="2" fillId="0" borderId="112" xfId="1" applyBorder="1" applyAlignment="1">
      <alignment horizontal="center"/>
    </xf>
    <xf numFmtId="49" fontId="2" fillId="0" borderId="49" xfId="1" applyNumberFormat="1" applyBorder="1"/>
    <xf numFmtId="3" fontId="2" fillId="0" borderId="49" xfId="1" applyNumberFormat="1" applyFill="1" applyBorder="1" applyAlignment="1">
      <alignment vertical="center"/>
    </xf>
    <xf numFmtId="49" fontId="2" fillId="0" borderId="20" xfId="1" applyNumberFormat="1" applyBorder="1"/>
    <xf numFmtId="3" fontId="2" fillId="0" borderId="20" xfId="1" applyNumberFormat="1" applyFill="1" applyBorder="1" applyAlignment="1">
      <alignment vertical="center"/>
    </xf>
    <xf numFmtId="49" fontId="2" fillId="0" borderId="76" xfId="1" applyNumberFormat="1" applyBorder="1"/>
    <xf numFmtId="3" fontId="2" fillId="0" borderId="76" xfId="1" applyNumberFormat="1" applyFill="1" applyBorder="1" applyAlignment="1">
      <alignment vertical="center"/>
    </xf>
    <xf numFmtId="3" fontId="2" fillId="0" borderId="4" xfId="1" applyNumberFormat="1" applyFill="1" applyBorder="1"/>
    <xf numFmtId="49" fontId="2" fillId="0" borderId="0" xfId="1" applyNumberFormat="1" applyFont="1" applyFill="1" applyBorder="1"/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49" xfId="1" applyFont="1" applyFill="1" applyBorder="1" applyAlignment="1">
      <alignment vertical="center" wrapText="1"/>
    </xf>
    <xf numFmtId="3" fontId="2" fillId="0" borderId="49" xfId="1" applyNumberFormat="1" applyFont="1" applyFill="1" applyBorder="1"/>
    <xf numFmtId="0" fontId="2" fillId="0" borderId="20" xfId="1" applyFont="1" applyFill="1" applyBorder="1" applyAlignment="1">
      <alignment vertical="center" wrapText="1"/>
    </xf>
    <xf numFmtId="3" fontId="2" fillId="0" borderId="20" xfId="1" applyNumberFormat="1" applyFont="1" applyFill="1" applyBorder="1"/>
    <xf numFmtId="0" fontId="2" fillId="0" borderId="76" xfId="1" applyFont="1" applyFill="1" applyBorder="1" applyAlignment="1">
      <alignment vertical="center" wrapText="1"/>
    </xf>
    <xf numFmtId="0" fontId="2" fillId="0" borderId="4" xfId="1" applyFont="1" applyFill="1" applyBorder="1"/>
    <xf numFmtId="3" fontId="2" fillId="0" borderId="4" xfId="1" applyNumberFormat="1" applyFont="1" applyFill="1" applyBorder="1"/>
    <xf numFmtId="165" fontId="7" fillId="0" borderId="118" xfId="1" applyNumberFormat="1" applyFont="1" applyBorder="1"/>
    <xf numFmtId="165" fontId="7" fillId="0" borderId="123" xfId="1" applyNumberFormat="1" applyFont="1" applyBorder="1"/>
    <xf numFmtId="165" fontId="7" fillId="0" borderId="119" xfId="1" applyNumberFormat="1" applyFont="1" applyBorder="1"/>
    <xf numFmtId="165" fontId="7" fillId="0" borderId="101" xfId="1" applyNumberFormat="1" applyFont="1" applyBorder="1"/>
    <xf numFmtId="165" fontId="7" fillId="0" borderId="78" xfId="1" applyNumberFormat="1" applyFont="1" applyBorder="1"/>
    <xf numFmtId="3" fontId="7" fillId="0" borderId="1" xfId="1" applyNumberFormat="1" applyFont="1" applyBorder="1"/>
    <xf numFmtId="165" fontId="7" fillId="0" borderId="1" xfId="1" applyNumberFormat="1" applyFont="1" applyBorder="1"/>
    <xf numFmtId="165" fontId="7" fillId="0" borderId="2" xfId="1" applyNumberFormat="1" applyFont="1" applyBorder="1"/>
    <xf numFmtId="165" fontId="7" fillId="0" borderId="3" xfId="1" applyNumberFormat="1" applyFont="1" applyBorder="1"/>
    <xf numFmtId="0" fontId="7" fillId="0" borderId="60" xfId="1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49" fontId="7" fillId="0" borderId="49" xfId="1" applyNumberFormat="1" applyFont="1" applyBorder="1"/>
    <xf numFmtId="165" fontId="7" fillId="0" borderId="111" xfId="5" applyNumberFormat="1" applyFont="1" applyBorder="1"/>
    <xf numFmtId="165" fontId="7" fillId="0" borderId="117" xfId="5" applyNumberFormat="1" applyFont="1" applyBorder="1"/>
    <xf numFmtId="49" fontId="7" fillId="0" borderId="20" xfId="1" applyNumberFormat="1" applyFont="1" applyBorder="1"/>
    <xf numFmtId="49" fontId="7" fillId="0" borderId="76" xfId="1" applyNumberFormat="1" applyFont="1" applyBorder="1"/>
    <xf numFmtId="3" fontId="7" fillId="0" borderId="104" xfId="1" applyNumberFormat="1" applyFont="1" applyBorder="1"/>
    <xf numFmtId="165" fontId="7" fillId="0" borderId="125" xfId="5" applyNumberFormat="1" applyFont="1" applyBorder="1"/>
    <xf numFmtId="165" fontId="7" fillId="0" borderId="126" xfId="5" applyNumberFormat="1" applyFont="1" applyBorder="1"/>
    <xf numFmtId="165" fontId="7" fillId="0" borderId="59" xfId="5" applyNumberFormat="1" applyFont="1" applyBorder="1"/>
    <xf numFmtId="165" fontId="7" fillId="0" borderId="64" xfId="5" applyNumberFormat="1" applyFont="1" applyBorder="1"/>
    <xf numFmtId="4" fontId="7" fillId="0" borderId="59" xfId="5" applyNumberFormat="1" applyFont="1" applyBorder="1" applyAlignment="1">
      <alignment horizontal="right"/>
    </xf>
    <xf numFmtId="4" fontId="7" fillId="0" borderId="2" xfId="5" applyNumberFormat="1" applyFont="1" applyBorder="1" applyAlignment="1">
      <alignment horizontal="right"/>
    </xf>
    <xf numFmtId="4" fontId="7" fillId="0" borderId="3" xfId="5" applyNumberFormat="1" applyFont="1" applyBorder="1" applyAlignment="1">
      <alignment horizontal="right"/>
    </xf>
    <xf numFmtId="0" fontId="2" fillId="0" borderId="53" xfId="1" applyBorder="1" applyAlignment="1">
      <alignment horizontal="center"/>
    </xf>
    <xf numFmtId="3" fontId="7" fillId="0" borderId="127" xfId="1" applyNumberFormat="1" applyFont="1" applyBorder="1"/>
    <xf numFmtId="3" fontId="7" fillId="0" borderId="123" xfId="1" applyNumberFormat="1" applyFont="1" applyBorder="1"/>
    <xf numFmtId="3" fontId="7" fillId="0" borderId="119" xfId="1" applyNumberFormat="1" applyFont="1" applyBorder="1"/>
    <xf numFmtId="0" fontId="2" fillId="0" borderId="52" xfId="1" applyBorder="1" applyAlignment="1">
      <alignment horizontal="center"/>
    </xf>
    <xf numFmtId="0" fontId="2" fillId="0" borderId="49" xfId="1" applyFont="1" applyBorder="1" applyAlignment="1">
      <alignment horizontal="center"/>
    </xf>
    <xf numFmtId="165" fontId="7" fillId="0" borderId="111" xfId="1" applyNumberFormat="1" applyFont="1" applyBorder="1"/>
    <xf numFmtId="165" fontId="7" fillId="0" borderId="99" xfId="1" applyNumberFormat="1" applyFont="1" applyBorder="1"/>
    <xf numFmtId="0" fontId="2" fillId="0" borderId="52" xfId="1" applyFont="1" applyBorder="1" applyAlignment="1">
      <alignment horizontal="center"/>
    </xf>
    <xf numFmtId="0" fontId="10" fillId="0" borderId="0" xfId="5" applyFont="1"/>
    <xf numFmtId="0" fontId="7" fillId="0" borderId="0" xfId="1" applyFont="1" applyFill="1"/>
    <xf numFmtId="3" fontId="9" fillId="0" borderId="82" xfId="1" applyNumberFormat="1" applyFont="1" applyFill="1" applyBorder="1"/>
    <xf numFmtId="3" fontId="9" fillId="0" borderId="83" xfId="1" applyNumberFormat="1" applyFont="1" applyBorder="1"/>
    <xf numFmtId="3" fontId="9" fillId="0" borderId="128" xfId="1" applyNumberFormat="1" applyFont="1" applyBorder="1"/>
    <xf numFmtId="3" fontId="9" fillId="0" borderId="93" xfId="1" applyNumberFormat="1" applyFont="1" applyFill="1" applyBorder="1"/>
    <xf numFmtId="3" fontId="9" fillId="0" borderId="129" xfId="1" applyNumberFormat="1" applyFont="1" applyBorder="1"/>
    <xf numFmtId="3" fontId="9" fillId="0" borderId="130" xfId="1" applyNumberFormat="1" applyFont="1" applyBorder="1"/>
    <xf numFmtId="0" fontId="7" fillId="0" borderId="131" xfId="1" applyFont="1" applyBorder="1"/>
    <xf numFmtId="3" fontId="7" fillId="0" borderId="93" xfId="1" applyNumberFormat="1" applyFont="1" applyFill="1" applyBorder="1"/>
    <xf numFmtId="3" fontId="7" fillId="0" borderId="92" xfId="1" applyNumberFormat="1" applyFont="1" applyBorder="1"/>
    <xf numFmtId="0" fontId="7" fillId="0" borderId="132" xfId="1" applyFont="1" applyBorder="1" applyAlignment="1">
      <alignment horizontal="left" indent="2"/>
    </xf>
    <xf numFmtId="0" fontId="7" fillId="0" borderId="132" xfId="1" applyFont="1" applyBorder="1" applyAlignment="1">
      <alignment horizontal="left" indent="1"/>
    </xf>
    <xf numFmtId="3" fontId="9" fillId="0" borderId="85" xfId="1" applyNumberFormat="1" applyFont="1" applyFill="1" applyBorder="1"/>
    <xf numFmtId="3" fontId="9" fillId="0" borderId="92" xfId="1" applyNumberFormat="1" applyFont="1" applyBorder="1"/>
    <xf numFmtId="3" fontId="9" fillId="0" borderId="79" xfId="1" applyNumberFormat="1" applyFont="1" applyBorder="1"/>
    <xf numFmtId="0" fontId="7" fillId="0" borderId="132" xfId="1" applyFont="1" applyBorder="1"/>
    <xf numFmtId="0" fontId="7" fillId="0" borderId="132" xfId="1" applyFont="1" applyBorder="1" applyAlignment="1">
      <alignment horizontal="left" indent="4"/>
    </xf>
    <xf numFmtId="0" fontId="7" fillId="0" borderId="132" xfId="1" applyFont="1" applyBorder="1" applyAlignment="1">
      <alignment horizontal="left" indent="3"/>
    </xf>
    <xf numFmtId="3" fontId="9" fillId="0" borderId="86" xfId="1" applyNumberFormat="1" applyFont="1" applyBorder="1"/>
    <xf numFmtId="3" fontId="9" fillId="0" borderId="111" xfId="1" applyNumberFormat="1" applyFont="1" applyBorder="1"/>
    <xf numFmtId="0" fontId="7" fillId="0" borderId="133" xfId="1" applyFont="1" applyBorder="1"/>
    <xf numFmtId="0" fontId="7" fillId="0" borderId="82" xfId="5" applyFont="1" applyFill="1" applyBorder="1" applyAlignment="1">
      <alignment horizontal="center" vertical="center" wrapText="1"/>
    </xf>
    <xf numFmtId="0" fontId="7" fillId="0" borderId="83" xfId="5" applyFont="1" applyBorder="1" applyAlignment="1">
      <alignment horizontal="center" vertical="center" wrapText="1"/>
    </xf>
    <xf numFmtId="0" fontId="7" fillId="0" borderId="128" xfId="5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9" xfId="1" applyFont="1" applyBorder="1" applyAlignment="1">
      <alignment vertical="center" wrapText="1"/>
    </xf>
    <xf numFmtId="3" fontId="7" fillId="0" borderId="81" xfId="1" applyNumberFormat="1" applyFont="1" applyBorder="1" applyAlignment="1">
      <alignment vertical="center"/>
    </xf>
    <xf numFmtId="3" fontId="7" fillId="0" borderId="134" xfId="1" applyNumberFormat="1" applyFont="1" applyBorder="1" applyAlignment="1">
      <alignment vertical="center"/>
    </xf>
    <xf numFmtId="3" fontId="7" fillId="0" borderId="135" xfId="1" applyNumberFormat="1" applyFont="1" applyBorder="1" applyAlignment="1">
      <alignment vertical="center"/>
    </xf>
    <xf numFmtId="3" fontId="7" fillId="0" borderId="135" xfId="1" applyNumberFormat="1" applyFont="1" applyFill="1" applyBorder="1" applyAlignment="1">
      <alignment vertical="center"/>
    </xf>
    <xf numFmtId="0" fontId="7" fillId="0" borderId="89" xfId="1" applyFont="1" applyFill="1" applyBorder="1" applyAlignment="1">
      <alignment vertical="center" wrapText="1"/>
    </xf>
    <xf numFmtId="0" fontId="7" fillId="0" borderId="89" xfId="1" applyFont="1" applyFill="1" applyBorder="1" applyAlignment="1">
      <alignment vertical="center"/>
    </xf>
    <xf numFmtId="3" fontId="7" fillId="0" borderId="81" xfId="1" applyNumberFormat="1" applyFont="1" applyFill="1" applyBorder="1" applyAlignment="1">
      <alignment vertical="center"/>
    </xf>
    <xf numFmtId="3" fontId="7" fillId="0" borderId="134" xfId="1" applyNumberFormat="1" applyFont="1" applyFill="1" applyBorder="1" applyAlignment="1">
      <alignment vertical="center"/>
    </xf>
    <xf numFmtId="0" fontId="7" fillId="0" borderId="136" xfId="1" applyFont="1" applyBorder="1" applyAlignment="1">
      <alignment vertical="center" wrapText="1"/>
    </xf>
    <xf numFmtId="3" fontId="7" fillId="0" borderId="137" xfId="1" applyNumberFormat="1" applyFont="1" applyBorder="1" applyAlignment="1">
      <alignment vertical="center"/>
    </xf>
    <xf numFmtId="3" fontId="7" fillId="0" borderId="129" xfId="1" applyNumberFormat="1" applyFont="1" applyBorder="1" applyAlignment="1">
      <alignment vertical="center"/>
    </xf>
    <xf numFmtId="3" fontId="7" fillId="0" borderId="138" xfId="1" applyNumberFormat="1" applyFont="1" applyFill="1" applyBorder="1" applyAlignment="1">
      <alignment vertical="center"/>
    </xf>
    <xf numFmtId="0" fontId="7" fillId="0" borderId="30" xfId="1" applyFont="1" applyBorder="1" applyAlignment="1">
      <alignment vertical="center" wrapText="1"/>
    </xf>
    <xf numFmtId="3" fontId="7" fillId="0" borderId="14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0" fontId="10" fillId="0" borderId="0" xfId="1" applyFont="1" applyFill="1" applyBorder="1"/>
    <xf numFmtId="3" fontId="7" fillId="0" borderId="0" xfId="1" applyNumberFormat="1" applyFont="1" applyFill="1" applyBorder="1"/>
    <xf numFmtId="3" fontId="7" fillId="0" borderId="17" xfId="1" applyNumberFormat="1" applyFont="1" applyFill="1" applyBorder="1"/>
    <xf numFmtId="3" fontId="7" fillId="0" borderId="18" xfId="1" applyNumberFormat="1" applyFont="1" applyFill="1" applyBorder="1"/>
    <xf numFmtId="3" fontId="7" fillId="0" borderId="27" xfId="1" applyNumberFormat="1" applyFont="1" applyFill="1" applyBorder="1"/>
    <xf numFmtId="0" fontId="7" fillId="0" borderId="89" xfId="1" applyFont="1" applyBorder="1"/>
    <xf numFmtId="3" fontId="7" fillId="0" borderId="81" xfId="1" applyNumberFormat="1" applyFont="1" applyFill="1" applyBorder="1"/>
    <xf numFmtId="3" fontId="7" fillId="0" borderId="134" xfId="1" applyNumberFormat="1" applyFont="1" applyFill="1" applyBorder="1"/>
    <xf numFmtId="3" fontId="7" fillId="0" borderId="135" xfId="1" applyNumberFormat="1" applyFont="1" applyFill="1" applyBorder="1"/>
    <xf numFmtId="0" fontId="7" fillId="0" borderId="89" xfId="1" applyFont="1" applyFill="1" applyBorder="1"/>
    <xf numFmtId="3" fontId="7" fillId="0" borderId="14" xfId="1" applyNumberFormat="1" applyFont="1" applyFill="1" applyBorder="1"/>
    <xf numFmtId="3" fontId="7" fillId="0" borderId="15" xfId="1" applyNumberFormat="1" applyFont="1" applyFill="1" applyBorder="1"/>
    <xf numFmtId="3" fontId="7" fillId="0" borderId="16" xfId="1" applyNumberFormat="1" applyFont="1" applyFill="1" applyBorder="1"/>
    <xf numFmtId="0" fontId="6" fillId="0" borderId="0" xfId="1" applyFont="1" applyBorder="1" applyAlignment="1"/>
    <xf numFmtId="0" fontId="7" fillId="0" borderId="15" xfId="5" applyFont="1" applyBorder="1" applyAlignment="1">
      <alignment horizontal="center"/>
    </xf>
    <xf numFmtId="167" fontId="7" fillId="0" borderId="17" xfId="1" applyNumberFormat="1" applyFont="1" applyBorder="1"/>
    <xf numFmtId="167" fontId="7" fillId="0" borderId="18" xfId="1" applyNumberFormat="1" applyFont="1" applyBorder="1"/>
    <xf numFmtId="167" fontId="7" fillId="0" borderId="27" xfId="1" applyNumberFormat="1" applyFont="1" applyBorder="1"/>
    <xf numFmtId="168" fontId="7" fillId="0" borderId="17" xfId="5" applyNumberFormat="1" applyFont="1" applyBorder="1"/>
    <xf numFmtId="168" fontId="7" fillId="0" borderId="18" xfId="5" applyNumberFormat="1" applyFont="1" applyBorder="1"/>
    <xf numFmtId="168" fontId="7" fillId="0" borderId="27" xfId="5" applyNumberFormat="1" applyFont="1" applyBorder="1"/>
    <xf numFmtId="167" fontId="7" fillId="0" borderId="81" xfId="1" applyNumberFormat="1" applyFont="1" applyBorder="1"/>
    <xf numFmtId="167" fontId="7" fillId="0" borderId="134" xfId="1" applyNumberFormat="1" applyFont="1" applyBorder="1"/>
    <xf numFmtId="167" fontId="7" fillId="0" borderId="135" xfId="1" applyNumberFormat="1" applyFont="1" applyBorder="1"/>
    <xf numFmtId="168" fontId="7" fillId="0" borderId="81" xfId="5" applyNumberFormat="1" applyFont="1" applyBorder="1"/>
    <xf numFmtId="168" fontId="7" fillId="0" borderId="134" xfId="5" applyNumberFormat="1" applyFont="1" applyBorder="1"/>
    <xf numFmtId="168" fontId="7" fillId="0" borderId="135" xfId="5" applyNumberFormat="1" applyFont="1" applyBorder="1"/>
    <xf numFmtId="167" fontId="7" fillId="0" borderId="3" xfId="1" applyNumberFormat="1" applyFont="1" applyBorder="1"/>
    <xf numFmtId="168" fontId="7" fillId="0" borderId="1" xfId="5" applyNumberFormat="1" applyFont="1" applyBorder="1"/>
    <xf numFmtId="168" fontId="7" fillId="0" borderId="2" xfId="5" applyNumberFormat="1" applyFont="1" applyBorder="1"/>
    <xf numFmtId="168" fontId="7" fillId="0" borderId="3" xfId="5" applyNumberFormat="1" applyFont="1" applyBorder="1"/>
    <xf numFmtId="0" fontId="45" fillId="0" borderId="0" xfId="70" applyFont="1"/>
    <xf numFmtId="0" fontId="8" fillId="0" borderId="134" xfId="70" applyFont="1" applyBorder="1" applyAlignment="1">
      <alignment vertical="center" wrapText="1"/>
    </xf>
    <xf numFmtId="0" fontId="8" fillId="0" borderId="0" xfId="70" applyFont="1"/>
    <xf numFmtId="0" fontId="13" fillId="0" borderId="0" xfId="70" applyFont="1"/>
    <xf numFmtId="3" fontId="8" fillId="0" borderId="16" xfId="70" applyNumberFormat="1" applyFont="1" applyBorder="1"/>
    <xf numFmtId="3" fontId="8" fillId="0" borderId="15" xfId="70" applyNumberFormat="1" applyFont="1" applyBorder="1"/>
    <xf numFmtId="3" fontId="8" fillId="0" borderId="31" xfId="70" applyNumberFormat="1" applyFont="1" applyBorder="1"/>
    <xf numFmtId="0" fontId="8" fillId="0" borderId="52" xfId="70" applyFont="1" applyBorder="1"/>
    <xf numFmtId="3" fontId="8" fillId="0" borderId="135" xfId="70" applyNumberFormat="1" applyFont="1" applyBorder="1"/>
    <xf numFmtId="3" fontId="8" fillId="0" borderId="134" xfId="70" applyNumberFormat="1" applyFont="1" applyBorder="1"/>
    <xf numFmtId="3" fontId="8" fillId="0" borderId="143" xfId="70" applyNumberFormat="1" applyFont="1" applyBorder="1"/>
    <xf numFmtId="0" fontId="8" fillId="0" borderId="20" xfId="70" applyFont="1" applyBorder="1"/>
    <xf numFmtId="3" fontId="8" fillId="21" borderId="85" xfId="70" applyNumberFormat="1" applyFont="1" applyFill="1" applyBorder="1"/>
    <xf numFmtId="3" fontId="8" fillId="21" borderId="145" xfId="70" applyNumberFormat="1" applyFont="1" applyFill="1" applyBorder="1"/>
    <xf numFmtId="3" fontId="8" fillId="21" borderId="146" xfId="70" applyNumberFormat="1" applyFont="1" applyFill="1" applyBorder="1"/>
    <xf numFmtId="0" fontId="8" fillId="21" borderId="133" xfId="70" applyFont="1" applyFill="1" applyBorder="1"/>
    <xf numFmtId="0" fontId="35" fillId="22" borderId="82" xfId="137" applyFont="1" applyFill="1" applyBorder="1" applyAlignment="1">
      <alignment horizontal="center" vertical="center" wrapText="1"/>
    </xf>
    <xf numFmtId="0" fontId="35" fillId="22" borderId="83" xfId="137" applyFont="1" applyFill="1" applyBorder="1" applyAlignment="1">
      <alignment horizontal="center" vertical="center" wrapText="1"/>
    </xf>
    <xf numFmtId="0" fontId="35" fillId="22" borderId="128" xfId="137" applyFont="1" applyFill="1" applyBorder="1" applyAlignment="1">
      <alignment horizontal="center" vertical="center" wrapText="1"/>
    </xf>
    <xf numFmtId="0" fontId="35" fillId="22" borderId="4" xfId="137" applyFont="1" applyFill="1" applyBorder="1" applyAlignment="1">
      <alignment horizontal="center" vertical="center" wrapText="1"/>
    </xf>
    <xf numFmtId="3" fontId="45" fillId="0" borderId="0" xfId="70" applyNumberFormat="1" applyFont="1"/>
    <xf numFmtId="0" fontId="43" fillId="0" borderId="0" xfId="70" applyFont="1"/>
    <xf numFmtId="165" fontId="13" fillId="0" borderId="15" xfId="4" applyNumberFormat="1" applyFont="1" applyFill="1" applyBorder="1" applyAlignment="1">
      <alignment horizontal="center" vertical="center" wrapText="1"/>
    </xf>
    <xf numFmtId="0" fontId="54" fillId="0" borderId="0" xfId="2" applyFont="1" applyAlignment="1"/>
    <xf numFmtId="0" fontId="9" fillId="0" borderId="0" xfId="2" applyFont="1" applyAlignment="1"/>
    <xf numFmtId="0" fontId="9" fillId="0" borderId="0" xfId="2" applyFont="1" applyFill="1" applyAlignment="1"/>
    <xf numFmtId="0" fontId="6" fillId="0" borderId="0" xfId="2" applyFont="1" applyFill="1" applyAlignment="1"/>
    <xf numFmtId="0" fontId="6" fillId="0" borderId="0" xfId="2" applyFont="1" applyAlignment="1"/>
    <xf numFmtId="0" fontId="9" fillId="0" borderId="0" xfId="138" applyFont="1" applyFill="1" applyAlignment="1"/>
    <xf numFmtId="0" fontId="9" fillId="0" borderId="0" xfId="138" applyFont="1" applyAlignment="1"/>
    <xf numFmtId="0" fontId="54" fillId="0" borderId="0" xfId="2" applyFont="1" applyFill="1" applyAlignment="1"/>
    <xf numFmtId="0" fontId="56" fillId="0" borderId="0" xfId="138" applyFont="1" applyAlignment="1"/>
    <xf numFmtId="0" fontId="9" fillId="0" borderId="0" xfId="1" applyFont="1" applyAlignment="1">
      <alignment horizontal="left" vertical="center"/>
    </xf>
    <xf numFmtId="0" fontId="6" fillId="0" borderId="0" xfId="138" applyFont="1" applyAlignment="1"/>
    <xf numFmtId="0" fontId="9" fillId="0" borderId="0" xfId="1" applyFont="1" applyFill="1" applyBorder="1" applyAlignment="1">
      <alignment horizontal="left"/>
    </xf>
    <xf numFmtId="0" fontId="6" fillId="0" borderId="0" xfId="138" applyFont="1" applyFill="1" applyBorder="1" applyAlignment="1">
      <alignment horizontal="left"/>
    </xf>
    <xf numFmtId="0" fontId="57" fillId="0" borderId="0" xfId="138" applyFont="1" applyAlignment="1"/>
    <xf numFmtId="0" fontId="9" fillId="0" borderId="0" xfId="138" applyFont="1" applyAlignment="1">
      <alignment horizontal="left" vertical="center"/>
    </xf>
    <xf numFmtId="0" fontId="58" fillId="0" borderId="0" xfId="2" applyFont="1" applyAlignment="1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38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9" fillId="0" borderId="0" xfId="138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5" fillId="0" borderId="0" xfId="138" applyAlignment="1"/>
    <xf numFmtId="165" fontId="13" fillId="0" borderId="22" xfId="4" applyNumberFormat="1" applyFont="1" applyFill="1" applyBorder="1" applyAlignment="1">
      <alignment horizontal="center" vertical="center" wrapText="1"/>
    </xf>
    <xf numFmtId="165" fontId="1" fillId="0" borderId="0" xfId="3" applyNumberFormat="1"/>
    <xf numFmtId="165" fontId="13" fillId="0" borderId="0" xfId="4" applyNumberFormat="1" applyFont="1" applyFill="1" applyBorder="1" applyAlignment="1">
      <alignment horizontal="right"/>
    </xf>
    <xf numFmtId="165" fontId="13" fillId="0" borderId="0" xfId="4" applyNumberFormat="1" applyFont="1" applyFill="1"/>
    <xf numFmtId="0" fontId="8" fillId="0" borderId="10" xfId="66" applyFont="1" applyBorder="1"/>
    <xf numFmtId="3" fontId="8" fillId="0" borderId="10" xfId="67" applyNumberFormat="1" applyFont="1" applyBorder="1"/>
    <xf numFmtId="3" fontId="8" fillId="0" borderId="10" xfId="66" applyNumberFormat="1" applyFont="1" applyBorder="1"/>
    <xf numFmtId="3" fontId="8" fillId="0" borderId="11" xfId="66" applyNumberFormat="1" applyFont="1" applyBorder="1"/>
    <xf numFmtId="0" fontId="8" fillId="0" borderId="147" xfId="53" applyFont="1" applyBorder="1"/>
    <xf numFmtId="165" fontId="8" fillId="0" borderId="148" xfId="53" applyNumberFormat="1" applyFont="1" applyBorder="1"/>
    <xf numFmtId="165" fontId="8" fillId="0" borderId="149" xfId="53" applyNumberFormat="1" applyFont="1" applyBorder="1"/>
    <xf numFmtId="0" fontId="9" fillId="0" borderId="0" xfId="1" applyFont="1" applyFill="1" applyAlignment="1"/>
    <xf numFmtId="2" fontId="8" fillId="0" borderId="120" xfId="3" applyNumberFormat="1" applyFont="1" applyBorder="1" applyAlignment="1">
      <alignment horizontal="right"/>
    </xf>
    <xf numFmtId="2" fontId="8" fillId="0" borderId="112" xfId="3" applyNumberFormat="1" applyFont="1" applyBorder="1" applyAlignment="1">
      <alignment horizontal="right"/>
    </xf>
    <xf numFmtId="0" fontId="13" fillId="0" borderId="15" xfId="4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118" xfId="1" applyFont="1" applyBorder="1" applyAlignment="1">
      <alignment horizontal="center"/>
    </xf>
    <xf numFmtId="0" fontId="7" fillId="0" borderId="123" xfId="1" applyFont="1" applyBorder="1" applyAlignment="1">
      <alignment horizontal="center"/>
    </xf>
    <xf numFmtId="0" fontId="7" fillId="0" borderId="119" xfId="1" applyFont="1" applyBorder="1" applyAlignment="1">
      <alignment horizontal="center"/>
    </xf>
    <xf numFmtId="0" fontId="7" fillId="0" borderId="118" xfId="5" applyFont="1" applyBorder="1" applyAlignment="1">
      <alignment horizontal="center"/>
    </xf>
    <xf numFmtId="0" fontId="7" fillId="0" borderId="119" xfId="5" applyFont="1" applyBorder="1" applyAlignment="1">
      <alignment horizontal="center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2" fillId="0" borderId="122" xfId="1" applyBorder="1" applyAlignment="1">
      <alignment horizontal="center"/>
    </xf>
    <xf numFmtId="0" fontId="2" fillId="0" borderId="124" xfId="1" applyBorder="1" applyAlignment="1">
      <alignment horizontal="center"/>
    </xf>
    <xf numFmtId="0" fontId="2" fillId="0" borderId="121" xfId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7" fillId="0" borderId="118" xfId="1" applyFont="1" applyBorder="1" applyAlignment="1">
      <alignment horizontal="center" vertical="center" wrapText="1"/>
    </xf>
    <xf numFmtId="0" fontId="7" fillId="0" borderId="10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19" xfId="1" applyFont="1" applyBorder="1" applyAlignment="1">
      <alignment horizontal="center" vertical="center" wrapText="1"/>
    </xf>
    <xf numFmtId="0" fontId="7" fillId="0" borderId="7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0" fontId="7" fillId="0" borderId="99" xfId="1" applyFont="1" applyBorder="1" applyAlignment="1">
      <alignment horizontal="center"/>
    </xf>
    <xf numFmtId="0" fontId="7" fillId="0" borderId="100" xfId="1" applyFont="1" applyBorder="1" applyAlignment="1">
      <alignment horizontal="center"/>
    </xf>
    <xf numFmtId="0" fontId="2" fillId="0" borderId="37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76" xfId="1" applyBorder="1" applyAlignment="1">
      <alignment horizontal="center" vertical="center"/>
    </xf>
    <xf numFmtId="0" fontId="2" fillId="0" borderId="107" xfId="1" applyBorder="1" applyAlignment="1">
      <alignment horizontal="center"/>
    </xf>
    <xf numFmtId="0" fontId="2" fillId="0" borderId="110" xfId="1" applyBorder="1" applyAlignment="1">
      <alignment horizontal="center"/>
    </xf>
    <xf numFmtId="0" fontId="2" fillId="0" borderId="109" xfId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7" fillId="0" borderId="64" xfId="1" applyFont="1" applyBorder="1" applyAlignment="1">
      <alignment horizontal="center"/>
    </xf>
    <xf numFmtId="0" fontId="7" fillId="0" borderId="0" xfId="1" applyFont="1" applyAlignment="1">
      <alignment wrapText="1"/>
    </xf>
    <xf numFmtId="0" fontId="13" fillId="0" borderId="25" xfId="4" applyFont="1" applyFill="1" applyBorder="1" applyAlignment="1">
      <alignment horizontal="left" vertical="center"/>
    </xf>
    <xf numFmtId="0" fontId="13" fillId="0" borderId="30" xfId="4" applyFont="1" applyFill="1" applyBorder="1" applyAlignment="1">
      <alignment horizontal="left" vertical="center"/>
    </xf>
    <xf numFmtId="0" fontId="13" fillId="0" borderId="25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37" xfId="4" applyFont="1" applyFill="1" applyBorder="1" applyAlignment="1">
      <alignment horizontal="left" vertical="center"/>
    </xf>
    <xf numFmtId="0" fontId="13" fillId="0" borderId="38" xfId="4" applyFont="1" applyFill="1" applyBorder="1" applyAlignment="1">
      <alignment horizontal="left" vertical="center"/>
    </xf>
    <xf numFmtId="0" fontId="13" fillId="0" borderId="37" xfId="4" applyFont="1" applyFill="1" applyBorder="1" applyAlignment="1">
      <alignment horizontal="left" vertical="center" wrapText="1"/>
    </xf>
    <xf numFmtId="0" fontId="13" fillId="0" borderId="42" xfId="4" applyFont="1" applyFill="1" applyBorder="1" applyAlignment="1">
      <alignment horizontal="left" vertical="center" wrapText="1"/>
    </xf>
    <xf numFmtId="0" fontId="13" fillId="0" borderId="38" xfId="4" applyFont="1" applyFill="1" applyBorder="1" applyAlignment="1">
      <alignment horizontal="left" vertical="center" wrapText="1"/>
    </xf>
    <xf numFmtId="0" fontId="13" fillId="0" borderId="26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3" fillId="0" borderId="39" xfId="4" applyFont="1" applyFill="1" applyBorder="1" applyAlignment="1">
      <alignment horizontal="center" vertical="center" wrapText="1"/>
    </xf>
    <xf numFmtId="0" fontId="13" fillId="0" borderId="29" xfId="4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center" vertical="center" wrapText="1"/>
    </xf>
    <xf numFmtId="0" fontId="13" fillId="0" borderId="43" xfId="4" applyFont="1" applyFill="1" applyBorder="1" applyAlignment="1">
      <alignment horizontal="center" vertical="center" wrapText="1"/>
    </xf>
    <xf numFmtId="0" fontId="13" fillId="0" borderId="53" xfId="4" applyFont="1" applyFill="1" applyBorder="1" applyAlignment="1">
      <alignment horizontal="left" vertical="center"/>
    </xf>
    <xf numFmtId="0" fontId="13" fillId="0" borderId="42" xfId="4" applyFont="1" applyFill="1" applyBorder="1" applyAlignment="1">
      <alignment horizontal="left" vertical="center"/>
    </xf>
    <xf numFmtId="0" fontId="13" fillId="0" borderId="52" xfId="4" applyFont="1" applyFill="1" applyBorder="1" applyAlignment="1">
      <alignment horizontal="left" vertical="center"/>
    </xf>
    <xf numFmtId="0" fontId="13" fillId="0" borderId="40" xfId="4" applyFont="1" applyFill="1" applyBorder="1" applyAlignment="1">
      <alignment horizontal="center" vertical="center"/>
    </xf>
    <xf numFmtId="0" fontId="13" fillId="0" borderId="41" xfId="4" applyFont="1" applyFill="1" applyBorder="1" applyAlignment="1">
      <alignment horizontal="center" vertical="center"/>
    </xf>
    <xf numFmtId="0" fontId="13" fillId="0" borderId="54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3" fillId="0" borderId="44" xfId="4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center" vertical="center"/>
    </xf>
    <xf numFmtId="0" fontId="13" fillId="0" borderId="4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55" xfId="4" applyFont="1" applyFill="1" applyBorder="1" applyAlignment="1">
      <alignment horizontal="center" vertical="center" wrapText="1"/>
    </xf>
    <xf numFmtId="0" fontId="13" fillId="0" borderId="31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36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center" vertical="center" wrapText="1"/>
    </xf>
    <xf numFmtId="0" fontId="13" fillId="0" borderId="40" xfId="4" applyFont="1" applyFill="1" applyBorder="1" applyAlignment="1">
      <alignment horizontal="center" vertical="center" wrapText="1"/>
    </xf>
    <xf numFmtId="0" fontId="13" fillId="0" borderId="33" xfId="4" applyFont="1" applyFill="1" applyBorder="1" applyAlignment="1">
      <alignment horizontal="center" vertical="center" wrapText="1"/>
    </xf>
    <xf numFmtId="0" fontId="13" fillId="0" borderId="44" xfId="4" applyFont="1" applyFill="1" applyBorder="1" applyAlignment="1">
      <alignment horizontal="center" vertical="center" wrapText="1"/>
    </xf>
    <xf numFmtId="0" fontId="13" fillId="0" borderId="21" xfId="4" applyFont="1" applyFill="1" applyBorder="1" applyAlignment="1">
      <alignment horizontal="center" vertical="center" wrapText="1"/>
    </xf>
    <xf numFmtId="0" fontId="13" fillId="0" borderId="46" xfId="4" applyFont="1" applyFill="1" applyBorder="1" applyAlignment="1">
      <alignment horizontal="center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5" fontId="13" fillId="0" borderId="15" xfId="4" applyNumberFormat="1" applyFont="1" applyFill="1" applyBorder="1" applyAlignment="1">
      <alignment horizontal="center" vertical="center" wrapText="1"/>
    </xf>
    <xf numFmtId="165" fontId="13" fillId="0" borderId="11" xfId="4" applyNumberFormat="1" applyFont="1" applyFill="1" applyBorder="1" applyAlignment="1">
      <alignment horizontal="center" vertical="center" wrapText="1"/>
    </xf>
    <xf numFmtId="165" fontId="13" fillId="0" borderId="16" xfId="4" applyNumberFormat="1" applyFont="1" applyFill="1" applyBorder="1" applyAlignment="1">
      <alignment horizontal="center" vertical="center" wrapText="1"/>
    </xf>
    <xf numFmtId="0" fontId="13" fillId="0" borderId="22" xfId="4" applyFont="1" applyFill="1" applyBorder="1" applyAlignment="1">
      <alignment horizontal="center" vertical="center" wrapText="1"/>
    </xf>
    <xf numFmtId="0" fontId="13" fillId="0" borderId="47" xfId="4" applyFont="1" applyFill="1" applyBorder="1" applyAlignment="1">
      <alignment horizontal="center" vertical="center" wrapText="1"/>
    </xf>
    <xf numFmtId="0" fontId="13" fillId="0" borderId="45" xfId="4" applyFont="1" applyFill="1" applyBorder="1" applyAlignment="1">
      <alignment horizontal="center" vertical="center" wrapText="1"/>
    </xf>
    <xf numFmtId="0" fontId="13" fillId="0" borderId="48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13" fillId="0" borderId="37" xfId="4" applyFont="1" applyFill="1" applyBorder="1" applyAlignment="1">
      <alignment horizontal="center" vertical="center" wrapText="1"/>
    </xf>
    <xf numFmtId="0" fontId="13" fillId="0" borderId="42" xfId="4" applyFont="1" applyFill="1" applyBorder="1" applyAlignment="1">
      <alignment horizontal="center" vertical="center" wrapText="1"/>
    </xf>
    <xf numFmtId="0" fontId="13" fillId="0" borderId="38" xfId="4" applyFont="1" applyFill="1" applyBorder="1" applyAlignment="1">
      <alignment horizontal="center" vertical="center" wrapText="1"/>
    </xf>
    <xf numFmtId="0" fontId="13" fillId="0" borderId="63" xfId="4" applyFont="1" applyFill="1" applyBorder="1" applyAlignment="1">
      <alignment horizontal="left" vertical="center"/>
    </xf>
    <xf numFmtId="0" fontId="13" fillId="0" borderId="35" xfId="4" applyFont="1" applyFill="1" applyBorder="1" applyAlignment="1">
      <alignment horizontal="center"/>
    </xf>
    <xf numFmtId="0" fontId="13" fillId="0" borderId="62" xfId="4" applyFont="1" applyFill="1" applyBorder="1" applyAlignment="1">
      <alignment horizontal="center"/>
    </xf>
    <xf numFmtId="0" fontId="13" fillId="0" borderId="64" xfId="4" applyFont="1" applyFill="1" applyBorder="1" applyAlignment="1">
      <alignment horizontal="center"/>
    </xf>
    <xf numFmtId="0" fontId="13" fillId="0" borderId="25" xfId="4" applyFont="1" applyFill="1" applyBorder="1" applyAlignment="1">
      <alignment horizontal="left"/>
    </xf>
    <xf numFmtId="0" fontId="13" fillId="0" borderId="30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left" vertical="center"/>
    </xf>
    <xf numFmtId="0" fontId="13" fillId="0" borderId="7" xfId="4" applyFont="1" applyFill="1" applyBorder="1" applyAlignment="1">
      <alignment horizontal="left" vertical="center"/>
    </xf>
    <xf numFmtId="0" fontId="13" fillId="0" borderId="21" xfId="4" applyFont="1" applyFill="1" applyBorder="1" applyAlignment="1">
      <alignment horizontal="left" vertical="center"/>
    </xf>
    <xf numFmtId="0" fontId="13" fillId="0" borderId="23" xfId="4" applyFont="1" applyFill="1" applyBorder="1" applyAlignment="1">
      <alignment horizontal="left" vertical="center"/>
    </xf>
    <xf numFmtId="0" fontId="13" fillId="0" borderId="53" xfId="4" applyFont="1" applyFill="1" applyBorder="1" applyAlignment="1">
      <alignment horizontal="center" vertical="center" wrapText="1"/>
    </xf>
    <xf numFmtId="0" fontId="13" fillId="0" borderId="52" xfId="4" applyFont="1" applyFill="1" applyBorder="1" applyAlignment="1">
      <alignment horizontal="center" vertical="center" wrapText="1"/>
    </xf>
    <xf numFmtId="49" fontId="8" fillId="0" borderId="9" xfId="4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80" applyFill="1" applyAlignment="1">
      <alignment horizontal="left" vertical="center" wrapText="1"/>
    </xf>
    <xf numFmtId="0" fontId="13" fillId="0" borderId="78" xfId="66" applyFont="1" applyBorder="1" applyAlignment="1">
      <alignment horizontal="left"/>
    </xf>
    <xf numFmtId="0" fontId="13" fillId="0" borderId="77" xfId="66" applyFont="1" applyBorder="1" applyAlignment="1">
      <alignment horizontal="left"/>
    </xf>
    <xf numFmtId="0" fontId="13" fillId="0" borderId="18" xfId="66" applyFont="1" applyBorder="1" applyAlignment="1">
      <alignment horizontal="left" vertical="center"/>
    </xf>
    <xf numFmtId="0" fontId="13" fillId="0" borderId="27" xfId="66" applyFont="1" applyBorder="1" applyAlignment="1">
      <alignment horizontal="left" vertical="center"/>
    </xf>
    <xf numFmtId="3" fontId="7" fillId="0" borderId="139" xfId="1" applyNumberFormat="1" applyFont="1" applyFill="1" applyBorder="1" applyAlignment="1">
      <alignment vertical="center"/>
    </xf>
    <xf numFmtId="3" fontId="7" fillId="0" borderId="140" xfId="1" applyNumberFormat="1" applyFont="1" applyFill="1" applyBorder="1" applyAlignment="1">
      <alignment vertical="center"/>
    </xf>
    <xf numFmtId="3" fontId="7" fillId="0" borderId="18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0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2" fillId="0" borderId="101" xfId="1" applyBorder="1" applyAlignment="1">
      <alignment horizontal="center"/>
    </xf>
    <xf numFmtId="0" fontId="2" fillId="0" borderId="78" xfId="1" applyBorder="1" applyAlignment="1">
      <alignment horizontal="center"/>
    </xf>
    <xf numFmtId="0" fontId="2" fillId="0" borderId="77" xfId="1" applyBorder="1" applyAlignment="1">
      <alignment horizontal="center"/>
    </xf>
    <xf numFmtId="0" fontId="2" fillId="0" borderId="79" xfId="1" applyBorder="1" applyAlignment="1">
      <alignment horizontal="center"/>
    </xf>
    <xf numFmtId="0" fontId="2" fillId="0" borderId="53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52" xfId="1" applyBorder="1" applyAlignment="1">
      <alignment horizontal="center" vertical="center" wrapText="1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26" xfId="1" applyBorder="1" applyAlignment="1">
      <alignment horizontal="center"/>
    </xf>
    <xf numFmtId="0" fontId="7" fillId="0" borderId="123" xfId="5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7" fillId="0" borderId="42" xfId="1" applyFont="1" applyBorder="1" applyAlignment="1">
      <alignment horizontal="center" vertical="center"/>
    </xf>
    <xf numFmtId="0" fontId="2" fillId="0" borderId="122" xfId="1" applyBorder="1" applyAlignment="1">
      <alignment horizontal="center" vertical="center"/>
    </xf>
    <xf numFmtId="0" fontId="2" fillId="0" borderId="124" xfId="1" applyBorder="1" applyAlignment="1">
      <alignment horizontal="center" vertical="center"/>
    </xf>
    <xf numFmtId="0" fontId="2" fillId="0" borderId="121" xfId="1" applyBorder="1" applyAlignment="1">
      <alignment horizontal="center" vertical="center"/>
    </xf>
    <xf numFmtId="0" fontId="7" fillId="0" borderId="89" xfId="1" applyFont="1" applyBorder="1" applyAlignment="1">
      <alignment horizontal="center"/>
    </xf>
    <xf numFmtId="0" fontId="7" fillId="0" borderId="141" xfId="1" applyFont="1" applyBorder="1" applyAlignment="1">
      <alignment horizontal="center"/>
    </xf>
    <xf numFmtId="0" fontId="7" fillId="0" borderId="142" xfId="1" applyFont="1" applyBorder="1" applyAlignment="1">
      <alignment horizontal="center"/>
    </xf>
    <xf numFmtId="0" fontId="7" fillId="0" borderId="53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35" fillId="0" borderId="53" xfId="45" applyFont="1" applyBorder="1" applyAlignment="1">
      <alignment horizontal="center" vertical="center" wrapText="1"/>
    </xf>
    <xf numFmtId="0" fontId="35" fillId="0" borderId="52" xfId="45" applyFont="1" applyBorder="1" applyAlignment="1">
      <alignment horizontal="center" vertical="center" wrapText="1"/>
    </xf>
    <xf numFmtId="0" fontId="35" fillId="0" borderId="26" xfId="45" applyFont="1" applyBorder="1" applyAlignment="1">
      <alignment horizontal="center"/>
    </xf>
    <xf numFmtId="0" fontId="35" fillId="0" borderId="39" xfId="45" applyFont="1" applyBorder="1" applyAlignment="1">
      <alignment horizontal="center"/>
    </xf>
    <xf numFmtId="0" fontId="35" fillId="0" borderId="114" xfId="45" applyFont="1" applyBorder="1" applyAlignment="1">
      <alignment horizontal="center"/>
    </xf>
    <xf numFmtId="0" fontId="35" fillId="0" borderId="115" xfId="45" applyFont="1" applyBorder="1" applyAlignment="1">
      <alignment horizontal="center"/>
    </xf>
    <xf numFmtId="0" fontId="35" fillId="0" borderId="7" xfId="45" applyFont="1" applyBorder="1" applyAlignment="1">
      <alignment horizontal="center"/>
    </xf>
    <xf numFmtId="0" fontId="35" fillId="0" borderId="8" xfId="48" applyFont="1" applyFill="1" applyBorder="1" applyAlignment="1">
      <alignment horizontal="center" vertical="center" wrapText="1"/>
    </xf>
    <xf numFmtId="0" fontId="35" fillId="0" borderId="24" xfId="48" applyFont="1" applyFill="1" applyBorder="1" applyAlignment="1">
      <alignment horizontal="center" vertical="center" wrapText="1"/>
    </xf>
    <xf numFmtId="0" fontId="35" fillId="0" borderId="5" xfId="48" applyFont="1" applyFill="1" applyBorder="1" applyAlignment="1">
      <alignment horizontal="center" vertical="center" wrapText="1"/>
    </xf>
    <xf numFmtId="0" fontId="35" fillId="0" borderId="14" xfId="48" applyFont="1" applyFill="1" applyBorder="1" applyAlignment="1">
      <alignment horizontal="center" vertical="center" wrapText="1"/>
    </xf>
    <xf numFmtId="0" fontId="35" fillId="0" borderId="7" xfId="48" applyFont="1" applyFill="1" applyBorder="1" applyAlignment="1">
      <alignment horizontal="center" vertical="center" wrapText="1"/>
    </xf>
    <xf numFmtId="0" fontId="35" fillId="0" borderId="16" xfId="48" applyFont="1" applyFill="1" applyBorder="1" applyAlignment="1">
      <alignment horizontal="center" vertical="center" wrapText="1"/>
    </xf>
    <xf numFmtId="0" fontId="35" fillId="0" borderId="5" xfId="48" applyFont="1" applyFill="1" applyBorder="1" applyAlignment="1">
      <alignment horizontal="center"/>
    </xf>
    <xf numFmtId="0" fontId="35" fillId="0" borderId="6" xfId="48" applyFont="1" applyFill="1" applyBorder="1" applyAlignment="1">
      <alignment horizontal="center"/>
    </xf>
    <xf numFmtId="0" fontId="35" fillId="0" borderId="7" xfId="48" applyFont="1" applyFill="1" applyBorder="1" applyAlignment="1">
      <alignment horizontal="center"/>
    </xf>
    <xf numFmtId="0" fontId="35" fillId="0" borderId="5" xfId="45" applyFont="1" applyBorder="1" applyAlignment="1">
      <alignment horizontal="center"/>
    </xf>
    <xf numFmtId="0" fontId="35" fillId="0" borderId="118" xfId="45" applyFont="1" applyBorder="1" applyAlignment="1">
      <alignment horizontal="center"/>
    </xf>
    <xf numFmtId="0" fontId="35" fillId="0" borderId="119" xfId="45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2" fillId="0" borderId="35" xfId="1" applyFont="1" applyBorder="1" applyAlignment="1">
      <alignment horizontal="center"/>
    </xf>
    <xf numFmtId="0" fontId="2" fillId="0" borderId="62" xfId="1" applyBorder="1" applyAlignment="1">
      <alignment horizontal="center"/>
    </xf>
    <xf numFmtId="0" fontId="2" fillId="0" borderId="64" xfId="1" applyBorder="1" applyAlignment="1">
      <alignment horizontal="center"/>
    </xf>
    <xf numFmtId="0" fontId="3" fillId="0" borderId="40" xfId="1" applyFont="1" applyBorder="1" applyAlignment="1">
      <alignment horizontal="center" vertical="center" wrapText="1"/>
    </xf>
    <xf numFmtId="0" fontId="3" fillId="0" borderId="113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8" fillId="0" borderId="144" xfId="70" applyFont="1" applyBorder="1" applyAlignment="1">
      <alignment horizontal="left" vertical="center" wrapText="1"/>
    </xf>
    <xf numFmtId="0" fontId="8" fillId="0" borderId="141" xfId="70" applyFont="1" applyBorder="1" applyAlignment="1">
      <alignment horizontal="left" vertical="center" wrapText="1"/>
    </xf>
    <xf numFmtId="0" fontId="8" fillId="0" borderId="143" xfId="70" applyFont="1" applyBorder="1" applyAlignment="1">
      <alignment horizontal="left" vertical="center" wrapText="1"/>
    </xf>
    <xf numFmtId="0" fontId="35" fillId="0" borderId="37" xfId="128" applyFont="1" applyBorder="1" applyAlignment="1">
      <alignment horizontal="center" vertical="center"/>
    </xf>
    <xf numFmtId="0" fontId="35" fillId="0" borderId="38" xfId="128" applyFont="1" applyBorder="1" applyAlignment="1">
      <alignment horizontal="center" vertical="center"/>
    </xf>
    <xf numFmtId="0" fontId="35" fillId="0" borderId="35" xfId="128" applyFont="1" applyBorder="1" applyAlignment="1">
      <alignment horizontal="center" wrapText="1"/>
    </xf>
    <xf numFmtId="0" fontId="35" fillId="0" borderId="64" xfId="128" applyFont="1" applyBorder="1" applyAlignment="1">
      <alignment horizontal="center" wrapText="1"/>
    </xf>
    <xf numFmtId="0" fontId="35" fillId="0" borderId="37" xfId="128" applyFont="1" applyBorder="1" applyAlignment="1">
      <alignment horizontal="center" vertical="center" wrapText="1"/>
    </xf>
    <xf numFmtId="0" fontId="35" fillId="0" borderId="38" xfId="128" applyFont="1" applyBorder="1" applyAlignment="1">
      <alignment horizontal="center" vertical="center" wrapText="1"/>
    </xf>
    <xf numFmtId="0" fontId="7" fillId="0" borderId="37" xfId="128" applyFont="1" applyBorder="1" applyAlignment="1">
      <alignment horizontal="center" vertical="center" wrapText="1"/>
    </xf>
    <xf numFmtId="0" fontId="7" fillId="0" borderId="42" xfId="128" applyFont="1" applyBorder="1" applyAlignment="1">
      <alignment horizontal="center" vertical="center" wrapText="1"/>
    </xf>
    <xf numFmtId="0" fontId="7" fillId="0" borderId="38" xfId="128" applyFont="1" applyBorder="1" applyAlignment="1">
      <alignment horizontal="center" vertical="center" wrapText="1"/>
    </xf>
    <xf numFmtId="0" fontId="35" fillId="0" borderId="40" xfId="128" applyFont="1" applyBorder="1" applyAlignment="1">
      <alignment horizontal="center" vertical="center" wrapText="1"/>
    </xf>
    <xf numFmtId="0" fontId="35" fillId="0" borderId="54" xfId="128" applyFont="1" applyBorder="1" applyAlignment="1">
      <alignment horizontal="center" vertical="center" wrapText="1"/>
    </xf>
    <xf numFmtId="0" fontId="35" fillId="0" borderId="33" xfId="128" applyFont="1" applyBorder="1" applyAlignment="1">
      <alignment horizontal="center" vertical="center" wrapText="1"/>
    </xf>
    <xf numFmtId="0" fontId="35" fillId="0" borderId="117" xfId="128" applyFont="1" applyBorder="1" applyAlignment="1">
      <alignment horizontal="center" vertical="center" wrapText="1"/>
    </xf>
    <xf numFmtId="0" fontId="35" fillId="0" borderId="42" xfId="128" applyFont="1" applyBorder="1" applyAlignment="1">
      <alignment horizontal="center" vertical="center" wrapText="1"/>
    </xf>
    <xf numFmtId="0" fontId="0" fillId="0" borderId="46" xfId="1" applyFont="1" applyBorder="1" applyAlignment="1">
      <alignment horizontal="center"/>
    </xf>
    <xf numFmtId="0" fontId="9" fillId="21" borderId="107" xfId="2" applyFont="1" applyFill="1" applyBorder="1"/>
    <xf numFmtId="0" fontId="7" fillId="21" borderId="79" xfId="2" applyFont="1" applyFill="1" applyBorder="1"/>
    <xf numFmtId="0" fontId="11" fillId="21" borderId="107" xfId="2" applyFont="1" applyFill="1" applyBorder="1"/>
    <xf numFmtId="0" fontId="7" fillId="21" borderId="79" xfId="2" applyFont="1" applyFill="1" applyBorder="1" applyAlignment="1">
      <alignment horizontal="left" indent="3"/>
    </xf>
    <xf numFmtId="0" fontId="9" fillId="21" borderId="28" xfId="2" applyFont="1" applyFill="1" applyBorder="1" applyAlignment="1"/>
    <xf numFmtId="0" fontId="9" fillId="21" borderId="29" xfId="2" applyFont="1" applyFill="1" applyBorder="1" applyAlignment="1"/>
    <xf numFmtId="0" fontId="9" fillId="21" borderId="1" xfId="2" applyFont="1" applyFill="1" applyBorder="1" applyAlignment="1">
      <alignment horizontal="left" vertical="center"/>
    </xf>
    <xf numFmtId="0" fontId="9" fillId="21" borderId="2" xfId="2" applyFont="1" applyFill="1" applyBorder="1" applyAlignment="1">
      <alignment horizontal="left" vertical="center"/>
    </xf>
    <xf numFmtId="0" fontId="9" fillId="21" borderId="2" xfId="2" applyFont="1" applyFill="1" applyBorder="1" applyAlignment="1">
      <alignment horizontal="left" vertical="center"/>
    </xf>
    <xf numFmtId="0" fontId="9" fillId="21" borderId="2" xfId="2" applyFont="1" applyFill="1" applyBorder="1" applyAlignment="1">
      <alignment horizontal="center" vertical="center" wrapText="1"/>
    </xf>
    <xf numFmtId="0" fontId="9" fillId="21" borderId="3" xfId="2" applyFont="1" applyFill="1" applyBorder="1" applyAlignment="1">
      <alignment horizontal="center" vertical="center" wrapText="1"/>
    </xf>
    <xf numFmtId="0" fontId="9" fillId="21" borderId="25" xfId="2" applyFont="1" applyFill="1" applyBorder="1" applyAlignment="1">
      <alignment horizontal="left"/>
    </xf>
    <xf numFmtId="0" fontId="9" fillId="21" borderId="26" xfId="2" applyFont="1" applyFill="1" applyBorder="1" applyAlignment="1">
      <alignment horizontal="left"/>
    </xf>
    <xf numFmtId="0" fontId="9" fillId="21" borderId="18" xfId="2" applyFont="1" applyFill="1" applyBorder="1"/>
    <xf numFmtId="3" fontId="9" fillId="21" borderId="18" xfId="2" applyNumberFormat="1" applyFont="1" applyFill="1" applyBorder="1" applyAlignment="1">
      <alignment horizontal="right"/>
    </xf>
    <xf numFmtId="3" fontId="9" fillId="21" borderId="27" xfId="3" applyNumberFormat="1" applyFont="1" applyFill="1" applyBorder="1" applyAlignment="1">
      <alignment horizontal="right"/>
    </xf>
    <xf numFmtId="49" fontId="7" fillId="21" borderId="10" xfId="2" applyNumberFormat="1" applyFont="1" applyFill="1" applyBorder="1"/>
    <xf numFmtId="3" fontId="7" fillId="21" borderId="10" xfId="2" applyNumberFormat="1" applyFont="1" applyFill="1" applyBorder="1" applyAlignment="1">
      <alignment horizontal="right"/>
    </xf>
    <xf numFmtId="49" fontId="10" fillId="21" borderId="10" xfId="2" applyNumberFormat="1" applyFont="1" applyFill="1" applyBorder="1"/>
    <xf numFmtId="0" fontId="7" fillId="21" borderId="10" xfId="2" applyFont="1" applyFill="1" applyBorder="1"/>
    <xf numFmtId="0" fontId="9" fillId="21" borderId="10" xfId="2" applyFont="1" applyFill="1" applyBorder="1"/>
    <xf numFmtId="3" fontId="9" fillId="21" borderId="10" xfId="2" applyNumberFormat="1" applyFont="1" applyFill="1" applyBorder="1" applyAlignment="1">
      <alignment horizontal="right"/>
    </xf>
    <xf numFmtId="3" fontId="9" fillId="21" borderId="11" xfId="2" applyNumberFormat="1" applyFont="1" applyFill="1" applyBorder="1" applyAlignment="1">
      <alignment horizontal="right"/>
    </xf>
    <xf numFmtId="0" fontId="10" fillId="21" borderId="10" xfId="2" applyFont="1" applyFill="1" applyBorder="1"/>
    <xf numFmtId="3" fontId="7" fillId="21" borderId="11" xfId="2" applyNumberFormat="1" applyFont="1" applyFill="1" applyBorder="1" applyAlignment="1">
      <alignment horizontal="right"/>
    </xf>
    <xf numFmtId="3" fontId="9" fillId="21" borderId="10" xfId="3" applyNumberFormat="1" applyFont="1" applyFill="1" applyBorder="1" applyAlignment="1">
      <alignment horizontal="right"/>
    </xf>
    <xf numFmtId="49" fontId="9" fillId="21" borderId="10" xfId="2" applyNumberFormat="1" applyFont="1" applyFill="1" applyBorder="1"/>
    <xf numFmtId="0" fontId="9" fillId="21" borderId="30" xfId="2" applyFont="1" applyFill="1" applyBorder="1" applyAlignment="1"/>
    <xf numFmtId="0" fontId="9" fillId="21" borderId="31" xfId="2" applyFont="1" applyFill="1" applyBorder="1" applyAlignment="1"/>
    <xf numFmtId="0" fontId="9" fillId="21" borderId="15" xfId="2" applyFont="1" applyFill="1" applyBorder="1"/>
    <xf numFmtId="3" fontId="9" fillId="21" borderId="15" xfId="2" applyNumberFormat="1" applyFont="1" applyFill="1" applyBorder="1" applyAlignment="1">
      <alignment horizontal="right"/>
    </xf>
    <xf numFmtId="3" fontId="9" fillId="21" borderId="16" xfId="2" applyNumberFormat="1" applyFont="1" applyFill="1" applyBorder="1" applyAlignment="1">
      <alignment horizontal="right"/>
    </xf>
    <xf numFmtId="0" fontId="8" fillId="0" borderId="35" xfId="4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right"/>
    </xf>
    <xf numFmtId="3" fontId="8" fillId="0" borderId="2" xfId="4" applyNumberFormat="1" applyFont="1" applyFill="1" applyBorder="1" applyAlignment="1">
      <alignment horizontal="right"/>
    </xf>
    <xf numFmtId="3" fontId="8" fillId="0" borderId="3" xfId="4" applyNumberFormat="1" applyFont="1" applyFill="1" applyBorder="1" applyAlignment="1">
      <alignment horizontal="right"/>
    </xf>
    <xf numFmtId="165" fontId="8" fillId="0" borderId="2" xfId="4" applyNumberFormat="1" applyFont="1" applyFill="1" applyBorder="1" applyAlignment="1">
      <alignment horizontal="right"/>
    </xf>
    <xf numFmtId="164" fontId="8" fillId="0" borderId="3" xfId="4" applyNumberFormat="1" applyFont="1" applyFill="1" applyBorder="1" applyAlignment="1">
      <alignment horizontal="right"/>
    </xf>
    <xf numFmtId="165" fontId="8" fillId="0" borderId="3" xfId="4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0" fontId="8" fillId="0" borderId="4" xfId="4" applyFont="1" applyFill="1" applyBorder="1" applyAlignment="1">
      <alignment horizontal="left"/>
    </xf>
    <xf numFmtId="3" fontId="8" fillId="0" borderId="59" xfId="4" applyNumberFormat="1" applyFont="1" applyFill="1" applyBorder="1" applyAlignment="1">
      <alignment horizontal="right"/>
    </xf>
    <xf numFmtId="3" fontId="8" fillId="0" borderId="60" xfId="4" applyNumberFormat="1" applyFont="1" applyFill="1" applyBorder="1" applyAlignment="1">
      <alignment horizontal="right"/>
    </xf>
    <xf numFmtId="3" fontId="8" fillId="0" borderId="62" xfId="4" applyNumberFormat="1" applyFont="1" applyFill="1" applyBorder="1" applyAlignment="1">
      <alignment horizontal="right"/>
    </xf>
    <xf numFmtId="3" fontId="8" fillId="0" borderId="4" xfId="4" applyNumberFormat="1" applyFont="1" applyFill="1" applyBorder="1" applyAlignment="1">
      <alignment horizontal="right"/>
    </xf>
    <xf numFmtId="0" fontId="35" fillId="0" borderId="35" xfId="114" applyFont="1" applyFill="1" applyBorder="1" applyAlignment="1">
      <alignment horizontal="center" vertical="center" wrapText="1"/>
    </xf>
    <xf numFmtId="0" fontId="35" fillId="0" borderId="4" xfId="114" applyFont="1" applyFill="1" applyBorder="1" applyAlignment="1">
      <alignment horizontal="center" vertical="center" wrapText="1"/>
    </xf>
    <xf numFmtId="0" fontId="35" fillId="0" borderId="1" xfId="114" applyFont="1" applyFill="1" applyBorder="1" applyAlignment="1">
      <alignment horizontal="center" vertical="center" wrapText="1"/>
    </xf>
    <xf numFmtId="0" fontId="35" fillId="0" borderId="2" xfId="115" applyFont="1" applyFill="1" applyBorder="1" applyAlignment="1">
      <alignment horizontal="center" vertical="center" wrapText="1"/>
    </xf>
    <xf numFmtId="0" fontId="8" fillId="0" borderId="2" xfId="80" applyFont="1" applyFill="1" applyBorder="1" applyAlignment="1">
      <alignment horizontal="center" vertical="center" wrapText="1"/>
    </xf>
    <xf numFmtId="0" fontId="8" fillId="0" borderId="3" xfId="80" applyFont="1" applyFill="1" applyBorder="1" applyAlignment="1">
      <alignment horizontal="center" vertical="center" wrapText="1"/>
    </xf>
    <xf numFmtId="0" fontId="8" fillId="0" borderId="5" xfId="53" applyFont="1" applyBorder="1" applyAlignment="1">
      <alignment vertical="center"/>
    </xf>
    <xf numFmtId="0" fontId="8" fillId="0" borderId="39" xfId="53" applyFont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4" xfId="53" applyFont="1" applyBorder="1" applyAlignment="1">
      <alignment vertical="center"/>
    </xf>
    <xf numFmtId="0" fontId="8" fillId="0" borderId="36" xfId="53" applyFont="1" applyBorder="1" applyAlignment="1">
      <alignment vertical="center"/>
    </xf>
    <xf numFmtId="0" fontId="8" fillId="0" borderId="15" xfId="53" applyFont="1" applyBorder="1" applyAlignment="1">
      <alignment horizontal="center" vertical="center"/>
    </xf>
    <xf numFmtId="0" fontId="8" fillId="0" borderId="16" xfId="53" applyFont="1" applyBorder="1" applyAlignment="1">
      <alignment horizontal="center" vertical="center"/>
    </xf>
    <xf numFmtId="3" fontId="35" fillId="0" borderId="46" xfId="128" applyNumberFormat="1" applyFont="1" applyFill="1" applyBorder="1" applyAlignment="1"/>
    <xf numFmtId="2" fontId="7" fillId="0" borderId="60" xfId="73" applyNumberFormat="1" applyFont="1" applyBorder="1" applyAlignment="1"/>
    <xf numFmtId="3" fontId="35" fillId="0" borderId="38" xfId="128" applyNumberFormat="1" applyFont="1" applyBorder="1" applyAlignment="1">
      <alignment wrapText="1"/>
    </xf>
    <xf numFmtId="3" fontId="35" fillId="0" borderId="46" xfId="56" applyNumberFormat="1" applyFont="1" applyFill="1" applyBorder="1" applyAlignment="1"/>
    <xf numFmtId="2" fontId="35" fillId="0" borderId="112" xfId="56" applyNumberFormat="1" applyFont="1" applyFill="1" applyBorder="1" applyAlignment="1"/>
    <xf numFmtId="3" fontId="35" fillId="0" borderId="38" xfId="128" applyNumberFormat="1" applyFont="1" applyFill="1" applyBorder="1" applyAlignment="1"/>
    <xf numFmtId="0" fontId="7" fillId="0" borderId="52" xfId="128" applyFont="1" applyBorder="1"/>
    <xf numFmtId="3" fontId="7" fillId="0" borderId="14" xfId="128" applyNumberFormat="1" applyFont="1" applyBorder="1" applyAlignment="1">
      <alignment horizontal="right" wrapText="1"/>
    </xf>
    <xf numFmtId="2" fontId="35" fillId="0" borderId="16" xfId="128" applyNumberFormat="1" applyFont="1" applyBorder="1" applyAlignment="1">
      <alignment horizontal="right" wrapText="1"/>
    </xf>
    <xf numFmtId="0" fontId="35" fillId="0" borderId="52" xfId="128" applyFont="1" applyBorder="1"/>
    <xf numFmtId="0" fontId="7" fillId="0" borderId="52" xfId="128" applyFont="1" applyBorder="1" applyAlignment="1">
      <alignment vertical="center" wrapText="1"/>
    </xf>
    <xf numFmtId="3" fontId="35" fillId="0" borderId="14" xfId="128" applyNumberFormat="1" applyFont="1" applyFill="1" applyBorder="1" applyAlignment="1">
      <alignment horizontal="right" vertical="center"/>
    </xf>
    <xf numFmtId="4" fontId="35" fillId="0" borderId="16" xfId="128" applyNumberFormat="1" applyFont="1" applyFill="1" applyBorder="1" applyAlignment="1">
      <alignment horizontal="right" vertical="center"/>
    </xf>
    <xf numFmtId="3" fontId="35" fillId="0" borderId="24" xfId="128" applyNumberFormat="1" applyFont="1" applyFill="1" applyBorder="1" applyAlignment="1">
      <alignment vertical="center" wrapText="1"/>
    </xf>
    <xf numFmtId="0" fontId="35" fillId="0" borderId="52" xfId="128" applyFont="1" applyBorder="1" applyAlignment="1">
      <alignment vertical="center" wrapText="1"/>
    </xf>
    <xf numFmtId="0" fontId="7" fillId="0" borderId="4" xfId="128" applyFont="1" applyBorder="1" applyAlignment="1">
      <alignment horizontal="center" vertical="center" wrapText="1"/>
    </xf>
    <xf numFmtId="0" fontId="7" fillId="0" borderId="59" xfId="128" applyFont="1" applyBorder="1" applyAlignment="1">
      <alignment horizontal="center" vertical="center" wrapText="1"/>
    </xf>
    <xf numFmtId="0" fontId="7" fillId="0" borderId="2" xfId="128" applyFont="1" applyBorder="1" applyAlignment="1">
      <alignment horizontal="center" vertical="center" wrapText="1"/>
    </xf>
    <xf numFmtId="0" fontId="7" fillId="0" borderId="60" xfId="128" applyFont="1" applyBorder="1" applyAlignment="1">
      <alignment horizontal="center" vertical="center" wrapText="1"/>
    </xf>
    <xf numFmtId="0" fontId="7" fillId="0" borderId="1" xfId="128" applyFont="1" applyBorder="1" applyAlignment="1">
      <alignment horizontal="center" vertical="center" wrapText="1"/>
    </xf>
    <xf numFmtId="0" fontId="7" fillId="0" borderId="3" xfId="128" applyFont="1" applyBorder="1" applyAlignment="1">
      <alignment horizontal="center" vertical="center" wrapText="1"/>
    </xf>
    <xf numFmtId="0" fontId="7" fillId="0" borderId="0" xfId="128" applyFont="1" applyAlignment="1">
      <alignment horizontal="center" vertical="center" wrapText="1"/>
    </xf>
    <xf numFmtId="3" fontId="7" fillId="0" borderId="59" xfId="128" applyNumberFormat="1" applyFont="1" applyBorder="1"/>
    <xf numFmtId="3" fontId="7" fillId="0" borderId="2" xfId="128" applyNumberFormat="1" applyFont="1" applyBorder="1"/>
    <xf numFmtId="3" fontId="7" fillId="0" borderId="60" xfId="128" applyNumberFormat="1" applyFont="1" applyBorder="1"/>
    <xf numFmtId="3" fontId="7" fillId="0" borderId="1" xfId="128" applyNumberFormat="1" applyFont="1" applyBorder="1"/>
    <xf numFmtId="3" fontId="7" fillId="0" borderId="3" xfId="128" applyNumberFormat="1" applyFont="1" applyBorder="1"/>
  </cellXfs>
  <cellStyles count="13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alculation 2" xfId="78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textový odkaz" xfId="138" builtinId="8"/>
    <cellStyle name="Hypertextový odkaz 2" xfId="38"/>
    <cellStyle name="Hypertextový odkaz 2 2" xfId="129"/>
    <cellStyle name="Check Cell" xfId="39"/>
    <cellStyle name="Input" xfId="40"/>
    <cellStyle name="Input 2" xfId="79"/>
    <cellStyle name="Linked Cell" xfId="41"/>
    <cellStyle name="Neutral" xfId="42"/>
    <cellStyle name="Normální" xfId="0" builtinId="0"/>
    <cellStyle name="normální 10" xfId="43"/>
    <cellStyle name="normální 10 2" xfId="44"/>
    <cellStyle name="normální 11" xfId="45"/>
    <cellStyle name="normální 12" xfId="46"/>
    <cellStyle name="normální 13" xfId="47"/>
    <cellStyle name="normální 14" xfId="48"/>
    <cellStyle name="normální 15" xfId="49"/>
    <cellStyle name="normální 16" xfId="50"/>
    <cellStyle name="normální 16 2" xfId="4"/>
    <cellStyle name="normální 17" xfId="51"/>
    <cellStyle name="normální 17 2" xfId="52"/>
    <cellStyle name="Normální 18" xfId="53"/>
    <cellStyle name="Normální 19" xfId="54"/>
    <cellStyle name="Normální 2" xfId="2"/>
    <cellStyle name="normální 2 2" xfId="5"/>
    <cellStyle name="normální 2 2 2" xfId="55"/>
    <cellStyle name="normální 2 3" xfId="56"/>
    <cellStyle name="normální 2 3 2" xfId="57"/>
    <cellStyle name="normální 2 4" xfId="58"/>
    <cellStyle name="Normální 2 5" xfId="80"/>
    <cellStyle name="Normální 2 6" xfId="130"/>
    <cellStyle name="Normální 2 7" xfId="131"/>
    <cellStyle name="Normální 20" xfId="59"/>
    <cellStyle name="Normální 21" xfId="81"/>
    <cellStyle name="Normální 22" xfId="82"/>
    <cellStyle name="Normální 23" xfId="83"/>
    <cellStyle name="Normální 24" xfId="84"/>
    <cellStyle name="Normální 25" xfId="85"/>
    <cellStyle name="Normální 26" xfId="86"/>
    <cellStyle name="Normální 27" xfId="87"/>
    <cellStyle name="Normální 28" xfId="88"/>
    <cellStyle name="Normální 29" xfId="89"/>
    <cellStyle name="Normální 3" xfId="3"/>
    <cellStyle name="normální 3 2" xfId="60"/>
    <cellStyle name="normální 3 2 2" xfId="90"/>
    <cellStyle name="normální 3 3" xfId="61"/>
    <cellStyle name="normální 3 4" xfId="132"/>
    <cellStyle name="Normální 30" xfId="91"/>
    <cellStyle name="Normální 31" xfId="92"/>
    <cellStyle name="Normální 32" xfId="93"/>
    <cellStyle name="Normální 33" xfId="94"/>
    <cellStyle name="Normální 34" xfId="95"/>
    <cellStyle name="Normální 35" xfId="96"/>
    <cellStyle name="Normální 36" xfId="97"/>
    <cellStyle name="Normální 37" xfId="98"/>
    <cellStyle name="Normální 38" xfId="99"/>
    <cellStyle name="Normální 39" xfId="100"/>
    <cellStyle name="normální 4" xfId="62"/>
    <cellStyle name="normální 4 2" xfId="63"/>
    <cellStyle name="Normální 40" xfId="101"/>
    <cellStyle name="Normální 41" xfId="102"/>
    <cellStyle name="Normální 42" xfId="103"/>
    <cellStyle name="normální 43" xfId="104"/>
    <cellStyle name="Normální 44" xfId="105"/>
    <cellStyle name="Normální 45" xfId="106"/>
    <cellStyle name="Normální 46" xfId="107"/>
    <cellStyle name="Normální 47" xfId="108"/>
    <cellStyle name="Normální 48" xfId="109"/>
    <cellStyle name="Normální 49" xfId="110"/>
    <cellStyle name="normální 5" xfId="64"/>
    <cellStyle name="normální 5 2" xfId="65"/>
    <cellStyle name="Normální 50" xfId="111"/>
    <cellStyle name="Normální 51" xfId="112"/>
    <cellStyle name="Normální 52" xfId="113"/>
    <cellStyle name="Normální 53" xfId="133"/>
    <cellStyle name="Normální 54" xfId="134"/>
    <cellStyle name="Normální 55" xfId="135"/>
    <cellStyle name="Normální 56" xfId="136"/>
    <cellStyle name="normální 6" xfId="66"/>
    <cellStyle name="normální 6 2" xfId="67"/>
    <cellStyle name="normální 7" xfId="68"/>
    <cellStyle name="normální 8" xfId="69"/>
    <cellStyle name="normální 9" xfId="70"/>
    <cellStyle name="normální_Data" xfId="1"/>
    <cellStyle name="normální_List1" xfId="124"/>
    <cellStyle name="Normální_List2" xfId="114"/>
    <cellStyle name="normální_List3 2" xfId="115"/>
    <cellStyle name="normální_Příloha č. 2_Data_2008" xfId="127"/>
    <cellStyle name="normální_Příloha č. 2_Data_2008 2" xfId="128"/>
    <cellStyle name="normální_Ročenka_2007_nem" xfId="126"/>
    <cellStyle name="normální_Ročenka_2007_nové tabulky_puvodni 2" xfId="122"/>
    <cellStyle name="normální_Ročenka_2007_pracovní verze" xfId="125"/>
    <cellStyle name="normální_V_T 5.25_pom" xfId="116"/>
    <cellStyle name="normální_vysledek_dle_vykonu" xfId="137"/>
    <cellStyle name="Note" xfId="71"/>
    <cellStyle name="Note 2" xfId="117"/>
    <cellStyle name="Output" xfId="72"/>
    <cellStyle name="Output 2" xfId="118"/>
    <cellStyle name="procent 2" xfId="73"/>
    <cellStyle name="procent 2 2" xfId="119"/>
    <cellStyle name="procent 3" xfId="74"/>
    <cellStyle name="procent 3 2" xfId="120"/>
    <cellStyle name="Procenta 2" xfId="123"/>
    <cellStyle name="Title" xfId="75"/>
    <cellStyle name="Total" xfId="76"/>
    <cellStyle name="Total 2" xfId="121"/>
    <cellStyle name="Warning Text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/statistick&#225;%20ro&#269;enka/SR_2010/Data/Ro&#269;enka%202010/data/Ro&#269;enka%20-%20body%20A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60">
          <cell r="A6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zoomScale="85" zoomScaleNormal="85" workbookViewId="0"/>
  </sheetViews>
  <sheetFormatPr defaultRowHeight="12.75" x14ac:dyDescent="0.2"/>
  <cols>
    <col min="1" max="1" width="9.140625" style="930" customWidth="1"/>
    <col min="2" max="14" width="9.140625" style="930"/>
  </cols>
  <sheetData>
    <row r="1" spans="1:14" ht="18" x14ac:dyDescent="0.25">
      <c r="A1" s="929" t="s">
        <v>3205</v>
      </c>
      <c r="B1" s="929"/>
      <c r="C1" s="929"/>
    </row>
    <row r="2" spans="1:14" x14ac:dyDescent="0.2">
      <c r="B2" s="931"/>
      <c r="C2" s="931"/>
    </row>
    <row r="3" spans="1:14" ht="15.75" x14ac:dyDescent="0.25">
      <c r="B3" s="932" t="s">
        <v>3285</v>
      </c>
      <c r="C3" s="932" t="s">
        <v>3010</v>
      </c>
      <c r="D3" s="933"/>
    </row>
    <row r="4" spans="1:14" s="1" customFormat="1" ht="15" x14ac:dyDescent="0.25">
      <c r="A4" s="930"/>
      <c r="B4" s="931"/>
      <c r="C4" s="934" t="s">
        <v>3219</v>
      </c>
      <c r="D4" s="935"/>
      <c r="E4" s="935"/>
      <c r="F4" s="935"/>
      <c r="G4" s="930"/>
      <c r="H4" s="930"/>
      <c r="I4" s="930"/>
      <c r="J4" s="930"/>
      <c r="K4" s="930"/>
      <c r="L4" s="930"/>
      <c r="M4" s="930"/>
      <c r="N4" s="930"/>
    </row>
    <row r="5" spans="1:14" s="2" customFormat="1" x14ac:dyDescent="0.2">
      <c r="A5" s="930"/>
      <c r="B5" s="931"/>
      <c r="C5" s="934" t="s">
        <v>3220</v>
      </c>
      <c r="D5" s="935"/>
      <c r="E5" s="935"/>
      <c r="F5" s="935"/>
      <c r="G5" s="935"/>
      <c r="H5" s="935"/>
      <c r="I5" s="930"/>
      <c r="J5" s="930"/>
      <c r="K5" s="930"/>
      <c r="L5" s="930"/>
      <c r="M5" s="930"/>
      <c r="N5" s="930"/>
    </row>
    <row r="6" spans="1:14" x14ac:dyDescent="0.2">
      <c r="B6" s="931"/>
      <c r="C6" s="931"/>
    </row>
    <row r="7" spans="1:14" ht="15.75" x14ac:dyDescent="0.25">
      <c r="B7" s="932" t="s">
        <v>3286</v>
      </c>
      <c r="C7" s="932" t="s">
        <v>3206</v>
      </c>
      <c r="D7" s="933"/>
      <c r="E7" s="933"/>
      <c r="F7" s="933"/>
      <c r="G7" s="933"/>
      <c r="H7" s="933"/>
    </row>
    <row r="8" spans="1:14" s="2" customFormat="1" x14ac:dyDescent="0.2">
      <c r="A8" s="930"/>
      <c r="B8" s="931"/>
      <c r="C8" s="934" t="s">
        <v>3221</v>
      </c>
      <c r="D8" s="935"/>
      <c r="E8" s="935"/>
      <c r="F8" s="935"/>
      <c r="G8" s="935"/>
      <c r="H8" s="935"/>
      <c r="I8" s="935"/>
      <c r="J8" s="935"/>
      <c r="K8" s="930"/>
      <c r="L8" s="930"/>
      <c r="M8" s="930"/>
      <c r="N8" s="930"/>
    </row>
    <row r="9" spans="1:14" x14ac:dyDescent="0.2">
      <c r="B9" s="931"/>
      <c r="C9" s="934" t="s">
        <v>3222</v>
      </c>
      <c r="D9" s="935"/>
      <c r="E9" s="935"/>
      <c r="F9" s="935"/>
      <c r="G9" s="935"/>
      <c r="H9" s="935"/>
      <c r="I9" s="935"/>
      <c r="J9" s="935"/>
      <c r="K9" s="935"/>
      <c r="L9" s="935"/>
      <c r="M9" s="935"/>
    </row>
    <row r="10" spans="1:14" x14ac:dyDescent="0.2">
      <c r="B10" s="931"/>
      <c r="C10" s="934" t="s">
        <v>3223</v>
      </c>
      <c r="D10" s="935"/>
      <c r="E10" s="935"/>
      <c r="F10" s="935"/>
      <c r="G10" s="935"/>
      <c r="H10" s="935"/>
      <c r="I10" s="935"/>
      <c r="J10" s="935"/>
      <c r="K10" s="935"/>
      <c r="L10" s="935"/>
    </row>
    <row r="11" spans="1:14" x14ac:dyDescent="0.2">
      <c r="B11" s="931"/>
      <c r="C11" s="934" t="s">
        <v>3224</v>
      </c>
      <c r="D11" s="935"/>
      <c r="E11" s="935"/>
      <c r="F11" s="935"/>
      <c r="G11" s="935"/>
      <c r="H11" s="935"/>
      <c r="I11" s="935"/>
      <c r="J11" s="935"/>
      <c r="K11" s="935"/>
      <c r="L11" s="935"/>
    </row>
    <row r="12" spans="1:14" x14ac:dyDescent="0.2">
      <c r="B12" s="931"/>
      <c r="C12" s="931"/>
    </row>
    <row r="13" spans="1:14" s="1" customFormat="1" ht="15" x14ac:dyDescent="0.25">
      <c r="A13" s="930"/>
      <c r="B13" s="931"/>
      <c r="C13" s="931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</row>
    <row r="14" spans="1:14" ht="18" x14ac:dyDescent="0.25">
      <c r="A14" s="929" t="s">
        <v>3207</v>
      </c>
      <c r="B14" s="936"/>
      <c r="C14" s="936"/>
      <c r="D14" s="929"/>
    </row>
    <row r="15" spans="1:14" x14ac:dyDescent="0.2">
      <c r="B15" s="931"/>
      <c r="C15" s="934" t="s">
        <v>3225</v>
      </c>
      <c r="D15" s="935"/>
      <c r="E15" s="935"/>
      <c r="F15" s="935"/>
      <c r="G15" s="935"/>
    </row>
    <row r="16" spans="1:14" x14ac:dyDescent="0.2">
      <c r="B16" s="931"/>
      <c r="C16" s="934" t="s">
        <v>3226</v>
      </c>
      <c r="D16" s="935"/>
      <c r="E16" s="935"/>
      <c r="F16" s="935"/>
      <c r="G16" s="935"/>
      <c r="H16" s="935"/>
      <c r="I16" s="935"/>
      <c r="J16" s="937"/>
    </row>
    <row r="17" spans="1:14" ht="13.5" customHeight="1" x14ac:dyDescent="0.2">
      <c r="B17" s="931"/>
      <c r="C17" s="934" t="s">
        <v>3208</v>
      </c>
      <c r="D17" s="935"/>
      <c r="E17" s="935"/>
      <c r="F17" s="935"/>
      <c r="G17" s="935"/>
      <c r="H17" s="935"/>
    </row>
    <row r="18" spans="1:14" s="1" customFormat="1" ht="15" x14ac:dyDescent="0.25">
      <c r="A18" s="930"/>
      <c r="B18" s="931"/>
      <c r="C18" s="934" t="s">
        <v>3227</v>
      </c>
      <c r="D18" s="935"/>
      <c r="E18" s="935"/>
      <c r="F18" s="935"/>
      <c r="G18" s="935"/>
      <c r="H18" s="935"/>
      <c r="I18" s="930"/>
      <c r="J18" s="930"/>
      <c r="K18" s="930"/>
      <c r="L18" s="930"/>
      <c r="M18" s="930"/>
      <c r="N18" s="930"/>
    </row>
    <row r="19" spans="1:14" s="2" customFormat="1" x14ac:dyDescent="0.2">
      <c r="A19" s="930"/>
      <c r="B19" s="931"/>
      <c r="C19" s="931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</row>
    <row r="20" spans="1:14" s="2" customFormat="1" x14ac:dyDescent="0.2">
      <c r="A20" s="930"/>
      <c r="B20" s="930"/>
      <c r="C20" s="930"/>
      <c r="D20" s="930"/>
      <c r="E20" s="930"/>
      <c r="F20" s="930"/>
      <c r="G20" s="930"/>
      <c r="H20" s="930"/>
      <c r="I20" s="930"/>
      <c r="J20" s="930"/>
      <c r="K20" s="930"/>
      <c r="L20" s="930"/>
      <c r="M20" s="930"/>
      <c r="N20" s="930"/>
    </row>
    <row r="21" spans="1:14" s="2" customFormat="1" ht="18" x14ac:dyDescent="0.25">
      <c r="A21" s="929" t="s">
        <v>107</v>
      </c>
      <c r="B21" s="929"/>
      <c r="C21" s="929"/>
      <c r="D21" s="929"/>
      <c r="E21" s="929"/>
      <c r="F21" s="930"/>
      <c r="G21" s="930"/>
      <c r="H21" s="930"/>
      <c r="I21" s="930"/>
      <c r="J21" s="930"/>
      <c r="K21" s="930"/>
      <c r="L21" s="930"/>
      <c r="M21" s="930"/>
      <c r="N21" s="930"/>
    </row>
    <row r="22" spans="1:14" s="2" customFormat="1" x14ac:dyDescent="0.2">
      <c r="A22" s="930"/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</row>
    <row r="23" spans="1:14" s="2" customFormat="1" ht="15.75" x14ac:dyDescent="0.25">
      <c r="A23" s="930"/>
      <c r="B23" s="933" t="s">
        <v>3285</v>
      </c>
      <c r="C23" s="933" t="s">
        <v>3228</v>
      </c>
      <c r="D23" s="933"/>
      <c r="E23" s="933"/>
      <c r="F23" s="933"/>
      <c r="G23" s="930"/>
      <c r="H23" s="930"/>
      <c r="I23" s="930"/>
      <c r="J23" s="930"/>
      <c r="K23" s="930"/>
      <c r="L23" s="930"/>
      <c r="M23" s="930"/>
      <c r="N23" s="930"/>
    </row>
    <row r="24" spans="1:14" s="2" customFormat="1" ht="15.75" x14ac:dyDescent="0.25">
      <c r="A24" s="930"/>
      <c r="B24" s="933"/>
      <c r="C24" s="933"/>
      <c r="D24" s="933"/>
      <c r="E24" s="933"/>
      <c r="F24" s="933"/>
      <c r="G24" s="930"/>
      <c r="H24" s="930"/>
      <c r="I24" s="930"/>
      <c r="J24" s="930"/>
      <c r="K24" s="930"/>
      <c r="L24" s="930"/>
      <c r="M24" s="930"/>
      <c r="N24" s="930"/>
    </row>
    <row r="25" spans="1:14" s="2" customFormat="1" ht="15.75" x14ac:dyDescent="0.25">
      <c r="A25" s="930"/>
      <c r="B25" s="933" t="s">
        <v>3286</v>
      </c>
      <c r="C25" s="933" t="s">
        <v>3229</v>
      </c>
      <c r="D25" s="933"/>
      <c r="E25" s="933"/>
      <c r="F25" s="933"/>
      <c r="G25" s="930"/>
      <c r="H25" s="930"/>
      <c r="I25" s="930"/>
      <c r="J25" s="930"/>
      <c r="K25" s="930"/>
      <c r="L25" s="930"/>
      <c r="M25" s="930"/>
      <c r="N25" s="930"/>
    </row>
    <row r="26" spans="1:14" s="2" customFormat="1" x14ac:dyDescent="0.2">
      <c r="A26" s="930"/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</row>
    <row r="27" spans="1:14" s="2" customFormat="1" ht="15.75" x14ac:dyDescent="0.25">
      <c r="A27" s="930"/>
      <c r="B27" s="933" t="s">
        <v>3287</v>
      </c>
      <c r="C27" s="933" t="s">
        <v>3230</v>
      </c>
      <c r="D27" s="933"/>
      <c r="E27" s="933"/>
      <c r="F27" s="933"/>
      <c r="G27" s="930"/>
      <c r="H27" s="930"/>
      <c r="I27" s="930"/>
      <c r="J27" s="930"/>
      <c r="K27" s="930"/>
      <c r="L27" s="930"/>
      <c r="M27" s="930"/>
      <c r="N27" s="930"/>
    </row>
    <row r="28" spans="1:14" s="2" customFormat="1" ht="13.5" customHeight="1" x14ac:dyDescent="0.25">
      <c r="A28" s="930"/>
      <c r="B28" s="933"/>
      <c r="C28" s="930" t="s">
        <v>3231</v>
      </c>
      <c r="D28" s="933"/>
      <c r="E28" s="933"/>
      <c r="F28" s="933"/>
      <c r="G28" s="930"/>
      <c r="H28" s="930"/>
      <c r="I28" s="930"/>
      <c r="J28" s="930"/>
      <c r="K28" s="930"/>
      <c r="L28" s="930"/>
      <c r="M28" s="930"/>
      <c r="N28" s="930"/>
    </row>
    <row r="29" spans="1:14" s="2" customFormat="1" x14ac:dyDescent="0.2">
      <c r="A29" s="930"/>
      <c r="B29" s="930"/>
      <c r="C29" s="930" t="s">
        <v>3232</v>
      </c>
      <c r="D29" s="937"/>
      <c r="E29" s="937"/>
      <c r="F29" s="937"/>
      <c r="G29" s="937"/>
      <c r="H29" s="937"/>
      <c r="I29" s="937"/>
      <c r="J29" s="930"/>
      <c r="K29" s="930"/>
      <c r="L29" s="930"/>
      <c r="M29" s="930"/>
      <c r="N29" s="930"/>
    </row>
    <row r="30" spans="1:14" s="2" customFormat="1" x14ac:dyDescent="0.2">
      <c r="A30" s="930"/>
      <c r="B30" s="930"/>
      <c r="C30" s="930" t="s">
        <v>3233</v>
      </c>
      <c r="D30" s="937"/>
      <c r="E30" s="937"/>
      <c r="F30" s="937"/>
      <c r="G30" s="937"/>
      <c r="H30" s="937"/>
      <c r="I30" s="930"/>
      <c r="J30" s="930"/>
      <c r="K30" s="930"/>
      <c r="L30" s="930"/>
      <c r="M30" s="930"/>
      <c r="N30" s="930"/>
    </row>
    <row r="31" spans="1:14" s="2" customFormat="1" x14ac:dyDescent="0.2">
      <c r="A31" s="930"/>
      <c r="B31" s="930"/>
      <c r="C31" s="930" t="s">
        <v>3234</v>
      </c>
      <c r="D31" s="937"/>
      <c r="E31" s="937"/>
      <c r="F31" s="937"/>
      <c r="G31" s="937"/>
      <c r="H31" s="937"/>
      <c r="I31" s="937"/>
      <c r="J31" s="930"/>
      <c r="K31" s="930"/>
      <c r="L31" s="930"/>
      <c r="M31" s="930"/>
      <c r="N31" s="930"/>
    </row>
    <row r="32" spans="1:14" s="2" customFormat="1" x14ac:dyDescent="0.2">
      <c r="A32" s="930"/>
      <c r="B32" s="930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</row>
    <row r="33" spans="1:14" s="1" customFormat="1" ht="15.75" x14ac:dyDescent="0.25">
      <c r="A33" s="930"/>
      <c r="B33" s="933" t="s">
        <v>3288</v>
      </c>
      <c r="C33" s="933" t="s">
        <v>3235</v>
      </c>
      <c r="D33" s="933"/>
      <c r="E33" s="933"/>
      <c r="F33" s="933"/>
      <c r="G33" s="930"/>
      <c r="H33" s="930"/>
      <c r="I33" s="930"/>
      <c r="J33" s="930"/>
      <c r="K33" s="930"/>
      <c r="L33" s="930"/>
      <c r="M33" s="930"/>
      <c r="N33" s="930"/>
    </row>
    <row r="34" spans="1:14" ht="13.5" customHeight="1" x14ac:dyDescent="0.25">
      <c r="B34" s="933"/>
      <c r="C34" s="930" t="s">
        <v>3236</v>
      </c>
      <c r="D34" s="933"/>
      <c r="E34" s="933"/>
      <c r="F34" s="933"/>
    </row>
    <row r="35" spans="1:14" x14ac:dyDescent="0.2">
      <c r="C35" s="930" t="s">
        <v>3237</v>
      </c>
      <c r="D35" s="937"/>
      <c r="E35" s="937"/>
      <c r="F35" s="937"/>
      <c r="G35" s="937"/>
      <c r="H35" s="937"/>
      <c r="I35" s="937"/>
    </row>
    <row r="36" spans="1:14" x14ac:dyDescent="0.2">
      <c r="C36" s="938" t="s">
        <v>3238</v>
      </c>
      <c r="D36" s="937"/>
      <c r="E36" s="937"/>
      <c r="F36" s="937"/>
      <c r="G36" s="937"/>
      <c r="H36" s="937"/>
      <c r="I36" s="937"/>
    </row>
    <row r="37" spans="1:14" x14ac:dyDescent="0.2">
      <c r="C37" s="938" t="s">
        <v>3239</v>
      </c>
      <c r="D37" s="937"/>
      <c r="E37" s="937"/>
      <c r="F37" s="937"/>
      <c r="G37" s="937"/>
      <c r="H37" s="937"/>
      <c r="I37" s="937"/>
    </row>
    <row r="39" spans="1:14" s="1" customFormat="1" ht="15.75" x14ac:dyDescent="0.25">
      <c r="A39" s="930"/>
      <c r="B39" s="939" t="s">
        <v>3289</v>
      </c>
      <c r="C39" s="939" t="s">
        <v>3240</v>
      </c>
      <c r="D39" s="939"/>
      <c r="E39" s="939"/>
      <c r="F39" s="939"/>
      <c r="G39" s="939"/>
      <c r="H39" s="933"/>
      <c r="I39" s="933"/>
      <c r="J39" s="933"/>
      <c r="K39" s="933"/>
      <c r="L39" s="933"/>
      <c r="M39" s="933"/>
      <c r="N39" s="933"/>
    </row>
    <row r="40" spans="1:14" s="2" customFormat="1" ht="15.75" x14ac:dyDescent="0.25">
      <c r="A40" s="930"/>
      <c r="B40" s="933"/>
      <c r="C40" s="933"/>
      <c r="D40" s="933"/>
      <c r="E40" s="933"/>
      <c r="F40" s="933"/>
      <c r="G40" s="933"/>
      <c r="H40" s="933"/>
      <c r="I40" s="933"/>
      <c r="J40" s="933"/>
      <c r="K40" s="933"/>
      <c r="L40" s="933"/>
      <c r="M40" s="933"/>
      <c r="N40" s="933"/>
    </row>
    <row r="41" spans="1:14" ht="15.75" x14ac:dyDescent="0.25">
      <c r="A41" s="940"/>
      <c r="B41" s="941" t="s">
        <v>3290</v>
      </c>
      <c r="C41" s="941" t="s">
        <v>3283</v>
      </c>
      <c r="D41" s="941"/>
      <c r="E41" s="941"/>
      <c r="F41" s="941"/>
      <c r="G41" s="941"/>
      <c r="H41" s="939"/>
      <c r="I41" s="939"/>
      <c r="J41" s="939"/>
      <c r="K41" s="939"/>
      <c r="L41" s="939"/>
      <c r="M41" s="939"/>
      <c r="N41" s="942"/>
    </row>
    <row r="42" spans="1:14" s="2" customFormat="1" ht="15.75" x14ac:dyDescent="0.25">
      <c r="A42" s="930"/>
      <c r="B42" s="933"/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3"/>
    </row>
    <row r="43" spans="1:14" ht="15.75" x14ac:dyDescent="0.25">
      <c r="B43" s="939" t="s">
        <v>3291</v>
      </c>
      <c r="C43" s="939" t="s">
        <v>3282</v>
      </c>
      <c r="D43" s="939"/>
      <c r="E43" s="939"/>
      <c r="F43" s="939"/>
      <c r="G43" s="939"/>
      <c r="H43" s="939"/>
      <c r="I43" s="939"/>
      <c r="J43" s="939"/>
      <c r="K43" s="939"/>
      <c r="L43" s="939"/>
      <c r="M43" s="939"/>
      <c r="N43" s="933"/>
    </row>
    <row r="44" spans="1:14" ht="15.75" x14ac:dyDescent="0.25">
      <c r="B44" s="933"/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3"/>
    </row>
    <row r="45" spans="1:14" ht="15.75" x14ac:dyDescent="0.25">
      <c r="B45" s="939" t="s">
        <v>3292</v>
      </c>
      <c r="C45" s="939" t="s">
        <v>3241</v>
      </c>
      <c r="D45" s="939"/>
      <c r="E45" s="939"/>
      <c r="F45" s="939"/>
      <c r="G45" s="939"/>
      <c r="H45" s="939"/>
      <c r="I45" s="939"/>
      <c r="J45" s="939"/>
      <c r="K45" s="939"/>
      <c r="L45" s="939"/>
      <c r="M45" s="939"/>
      <c r="N45" s="942"/>
    </row>
    <row r="47" spans="1:14" s="2" customFormat="1" ht="18" x14ac:dyDescent="0.25">
      <c r="A47" s="929"/>
      <c r="B47" s="929"/>
      <c r="C47" s="929"/>
      <c r="D47" s="929"/>
      <c r="E47" s="929"/>
      <c r="F47" s="929"/>
      <c r="G47" s="930"/>
      <c r="H47" s="930"/>
      <c r="I47" s="930"/>
      <c r="J47" s="930"/>
      <c r="K47" s="930"/>
      <c r="L47" s="930"/>
      <c r="M47" s="930"/>
      <c r="N47" s="930"/>
    </row>
    <row r="48" spans="1:14" ht="18" x14ac:dyDescent="0.25">
      <c r="A48" s="929" t="s">
        <v>3209</v>
      </c>
      <c r="B48" s="929"/>
      <c r="C48" s="929"/>
      <c r="D48" s="929"/>
      <c r="E48" s="929"/>
      <c r="F48" s="929"/>
    </row>
    <row r="49" spans="1:14" x14ac:dyDescent="0.2">
      <c r="C49" s="935" t="s">
        <v>3265</v>
      </c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</row>
    <row r="50" spans="1:14" x14ac:dyDescent="0.2">
      <c r="A50" s="938"/>
      <c r="B50" s="938"/>
      <c r="C50" s="943" t="s">
        <v>3267</v>
      </c>
      <c r="D50" s="935"/>
      <c r="E50" s="935"/>
      <c r="F50" s="935"/>
      <c r="G50" s="935"/>
      <c r="H50" s="935"/>
      <c r="I50" s="935"/>
      <c r="J50" s="935"/>
      <c r="K50" s="935"/>
      <c r="L50" s="935"/>
      <c r="M50" s="935"/>
      <c r="N50" s="935"/>
    </row>
    <row r="51" spans="1:14" x14ac:dyDescent="0.2">
      <c r="A51" s="938"/>
      <c r="B51" s="938"/>
      <c r="C51" s="943" t="s">
        <v>3268</v>
      </c>
      <c r="D51" s="935"/>
      <c r="E51" s="935"/>
      <c r="F51" s="935"/>
      <c r="G51" s="935"/>
      <c r="H51" s="935"/>
      <c r="I51" s="935"/>
      <c r="J51" s="935"/>
      <c r="K51" s="935"/>
      <c r="L51" s="935"/>
      <c r="M51" s="935"/>
      <c r="N51" s="935"/>
    </row>
    <row r="52" spans="1:14" s="2" customFormat="1" x14ac:dyDescent="0.2">
      <c r="A52" s="930"/>
      <c r="B52" s="930"/>
      <c r="C52" s="935" t="s">
        <v>3266</v>
      </c>
      <c r="D52" s="935"/>
      <c r="E52" s="935"/>
      <c r="F52" s="935"/>
      <c r="G52" s="935"/>
      <c r="H52" s="935"/>
      <c r="I52" s="935"/>
      <c r="J52" s="935"/>
      <c r="K52" s="935"/>
      <c r="L52" s="935"/>
      <c r="M52" s="935"/>
      <c r="N52" s="935"/>
    </row>
    <row r="53" spans="1:14" x14ac:dyDescent="0.2">
      <c r="C53" s="935" t="s">
        <v>3242</v>
      </c>
      <c r="D53" s="935"/>
      <c r="E53" s="935"/>
      <c r="F53" s="935"/>
      <c r="G53" s="935"/>
      <c r="H53" s="935"/>
    </row>
    <row r="55" spans="1:14" s="2" customFormat="1" x14ac:dyDescent="0.2">
      <c r="A55" s="930"/>
      <c r="B55" s="930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</row>
    <row r="56" spans="1:14" ht="18" x14ac:dyDescent="0.25">
      <c r="A56" s="929" t="s">
        <v>1861</v>
      </c>
      <c r="B56" s="929"/>
      <c r="C56" s="929"/>
      <c r="D56" s="929"/>
      <c r="E56" s="929"/>
      <c r="F56" s="929"/>
    </row>
    <row r="57" spans="1:14" ht="18" x14ac:dyDescent="0.25">
      <c r="A57" s="929"/>
      <c r="B57" s="929"/>
      <c r="C57" s="929"/>
      <c r="D57" s="929"/>
      <c r="E57" s="929"/>
      <c r="F57" s="929"/>
    </row>
    <row r="58" spans="1:14" s="2" customFormat="1" ht="15.75" x14ac:dyDescent="0.25">
      <c r="A58" s="930"/>
      <c r="B58" s="933" t="s">
        <v>3285</v>
      </c>
      <c r="C58" s="933" t="s">
        <v>1</v>
      </c>
      <c r="D58" s="933"/>
      <c r="E58" s="933"/>
      <c r="F58" s="930"/>
      <c r="G58" s="930"/>
      <c r="H58" s="930"/>
      <c r="I58" s="930"/>
      <c r="J58" s="930"/>
      <c r="K58" s="930"/>
      <c r="L58" s="930"/>
      <c r="M58" s="930"/>
      <c r="N58" s="930"/>
    </row>
    <row r="59" spans="1:14" ht="13.5" customHeight="1" x14ac:dyDescent="0.25">
      <c r="B59" s="932"/>
      <c r="C59" s="934" t="s">
        <v>3243</v>
      </c>
      <c r="D59" s="935"/>
      <c r="E59" s="935"/>
      <c r="F59" s="935"/>
      <c r="G59" s="935"/>
      <c r="H59" s="935"/>
      <c r="I59" s="935"/>
      <c r="J59" s="944"/>
    </row>
    <row r="60" spans="1:14" s="2" customFormat="1" ht="15.75" x14ac:dyDescent="0.25">
      <c r="A60" s="930"/>
      <c r="B60" s="933"/>
      <c r="C60" s="930"/>
      <c r="D60" s="930"/>
      <c r="E60" s="930"/>
      <c r="F60" s="930"/>
      <c r="G60" s="930"/>
      <c r="H60" s="930"/>
      <c r="I60" s="930"/>
      <c r="J60" s="930"/>
      <c r="K60" s="930"/>
      <c r="L60" s="930"/>
      <c r="M60" s="930"/>
      <c r="N60" s="930"/>
    </row>
    <row r="61" spans="1:14" ht="15.75" x14ac:dyDescent="0.25">
      <c r="B61" s="933" t="s">
        <v>3286</v>
      </c>
      <c r="C61" s="933" t="s">
        <v>3076</v>
      </c>
      <c r="D61" s="933"/>
    </row>
    <row r="62" spans="1:14" ht="13.5" customHeight="1" x14ac:dyDescent="0.25">
      <c r="B62" s="933"/>
      <c r="C62" s="935" t="s">
        <v>3244</v>
      </c>
      <c r="D62" s="935"/>
      <c r="E62" s="935"/>
      <c r="F62" s="935"/>
      <c r="G62" s="935"/>
      <c r="H62" s="935"/>
      <c r="I62" s="935"/>
      <c r="J62" s="935"/>
      <c r="K62" s="935"/>
      <c r="L62" s="935"/>
    </row>
    <row r="63" spans="1:14" ht="13.5" customHeight="1" x14ac:dyDescent="0.25">
      <c r="B63" s="933"/>
      <c r="C63" s="935" t="s">
        <v>3245</v>
      </c>
      <c r="D63" s="935"/>
      <c r="E63" s="935"/>
      <c r="F63" s="935"/>
      <c r="G63" s="935"/>
      <c r="H63" s="935"/>
      <c r="I63" s="935"/>
      <c r="J63" s="935"/>
      <c r="K63" s="935"/>
      <c r="L63" s="935"/>
    </row>
    <row r="64" spans="1:14" ht="13.5" customHeight="1" x14ac:dyDescent="0.2">
      <c r="A64" s="945"/>
      <c r="B64" s="265"/>
      <c r="C64" s="935" t="s">
        <v>3269</v>
      </c>
      <c r="D64" s="935"/>
      <c r="E64" s="935"/>
      <c r="F64" s="935"/>
      <c r="G64" s="935"/>
      <c r="H64" s="935"/>
      <c r="I64" s="935"/>
      <c r="J64" s="935"/>
      <c r="K64" s="935"/>
      <c r="L64" s="935"/>
    </row>
    <row r="65" spans="1:14" ht="13.5" customHeight="1" x14ac:dyDescent="0.2">
      <c r="A65" s="946"/>
      <c r="B65" s="281"/>
      <c r="C65" s="935" t="s">
        <v>3270</v>
      </c>
      <c r="D65" s="935"/>
      <c r="E65" s="935"/>
      <c r="F65" s="935"/>
      <c r="G65" s="935"/>
      <c r="H65" s="935"/>
      <c r="I65" s="935"/>
      <c r="J65" s="935"/>
      <c r="K65" s="935"/>
      <c r="L65" s="935"/>
    </row>
    <row r="66" spans="1:14" s="2" customFormat="1" ht="15.75" x14ac:dyDescent="0.2">
      <c r="A66" s="946"/>
      <c r="B66" s="281"/>
      <c r="C66" s="930"/>
      <c r="D66" s="930"/>
      <c r="E66" s="930"/>
      <c r="F66" s="930"/>
      <c r="G66" s="930"/>
      <c r="H66" s="930"/>
      <c r="I66" s="930"/>
      <c r="J66" s="930"/>
      <c r="K66" s="930"/>
      <c r="L66" s="930"/>
      <c r="M66" s="930"/>
      <c r="N66" s="930"/>
    </row>
    <row r="67" spans="1:14" ht="15.75" x14ac:dyDescent="0.25">
      <c r="A67" s="946"/>
      <c r="B67" s="281" t="s">
        <v>3287</v>
      </c>
      <c r="C67" s="933" t="s">
        <v>3075</v>
      </c>
      <c r="D67" s="933"/>
      <c r="E67" s="933"/>
    </row>
    <row r="68" spans="1:14" ht="13.5" customHeight="1" x14ac:dyDescent="0.25">
      <c r="B68" s="933"/>
      <c r="C68" s="935" t="s">
        <v>3271</v>
      </c>
      <c r="D68" s="935"/>
      <c r="E68" s="935"/>
      <c r="F68" s="935"/>
      <c r="G68" s="935"/>
      <c r="H68" s="935"/>
      <c r="I68" s="935"/>
      <c r="J68" s="935"/>
      <c r="K68" s="935"/>
    </row>
    <row r="69" spans="1:14" ht="13.5" customHeight="1" x14ac:dyDescent="0.25">
      <c r="B69" s="933"/>
      <c r="C69" s="935" t="s">
        <v>3272</v>
      </c>
      <c r="D69" s="935"/>
      <c r="E69" s="935"/>
      <c r="F69" s="935"/>
      <c r="G69" s="935"/>
      <c r="H69" s="935"/>
      <c r="I69" s="935"/>
      <c r="J69" s="935"/>
      <c r="K69" s="935"/>
    </row>
    <row r="70" spans="1:14" ht="13.5" customHeight="1" x14ac:dyDescent="0.25">
      <c r="B70" s="933"/>
      <c r="C70" s="935" t="s">
        <v>3273</v>
      </c>
      <c r="D70" s="935"/>
      <c r="E70" s="935"/>
      <c r="F70" s="935"/>
      <c r="G70" s="935"/>
      <c r="H70" s="935"/>
      <c r="I70" s="935"/>
      <c r="J70" s="935"/>
      <c r="K70" s="935"/>
    </row>
    <row r="71" spans="1:14" ht="13.5" customHeight="1" x14ac:dyDescent="0.25">
      <c r="B71" s="933"/>
      <c r="C71" s="935" t="s">
        <v>3274</v>
      </c>
      <c r="D71" s="935"/>
      <c r="E71" s="935"/>
      <c r="F71" s="935"/>
      <c r="G71" s="935"/>
      <c r="H71" s="935"/>
      <c r="I71" s="935"/>
      <c r="J71" s="935"/>
      <c r="K71" s="935"/>
    </row>
    <row r="72" spans="1:14" ht="13.5" customHeight="1" x14ac:dyDescent="0.25">
      <c r="B72" s="933"/>
      <c r="C72" s="935" t="s">
        <v>3275</v>
      </c>
      <c r="D72" s="935"/>
      <c r="E72" s="935"/>
      <c r="F72" s="935"/>
      <c r="G72" s="935"/>
      <c r="H72" s="935"/>
      <c r="I72" s="935"/>
      <c r="J72" s="935"/>
      <c r="K72" s="935"/>
    </row>
    <row r="73" spans="1:14" s="2" customFormat="1" ht="15.75" x14ac:dyDescent="0.25">
      <c r="A73" s="930"/>
      <c r="B73" s="933"/>
      <c r="C73" s="930"/>
      <c r="D73" s="930"/>
      <c r="E73" s="930"/>
      <c r="F73" s="930"/>
      <c r="G73" s="930"/>
      <c r="H73" s="930"/>
      <c r="I73" s="930"/>
      <c r="J73" s="930"/>
      <c r="K73" s="930"/>
      <c r="L73" s="930"/>
      <c r="M73" s="930"/>
      <c r="N73" s="930"/>
    </row>
    <row r="74" spans="1:14" ht="15.75" x14ac:dyDescent="0.25">
      <c r="B74" s="933" t="s">
        <v>3288</v>
      </c>
      <c r="C74" s="933" t="s">
        <v>3210</v>
      </c>
      <c r="D74" s="933"/>
    </row>
    <row r="75" spans="1:14" ht="13.5" customHeight="1" x14ac:dyDescent="0.2">
      <c r="A75" s="947"/>
      <c r="B75" s="323"/>
      <c r="C75" s="948" t="s">
        <v>3276</v>
      </c>
      <c r="D75" s="948"/>
      <c r="E75" s="948"/>
      <c r="F75" s="948"/>
      <c r="G75" s="948"/>
      <c r="H75" s="948"/>
      <c r="I75" s="935"/>
      <c r="J75" s="935"/>
      <c r="K75" s="935"/>
      <c r="L75" s="935"/>
      <c r="M75" s="935"/>
      <c r="N75" s="935"/>
    </row>
    <row r="76" spans="1:14" ht="13.5" customHeight="1" x14ac:dyDescent="0.25">
      <c r="B76" s="933"/>
      <c r="C76" s="935" t="s">
        <v>3277</v>
      </c>
      <c r="D76" s="935"/>
      <c r="E76" s="935"/>
      <c r="F76" s="935"/>
      <c r="G76" s="935"/>
      <c r="H76" s="935"/>
    </row>
    <row r="77" spans="1:14" ht="15.75" x14ac:dyDescent="0.25">
      <c r="B77" s="933"/>
    </row>
    <row r="78" spans="1:14" ht="15.75" x14ac:dyDescent="0.25">
      <c r="B78" s="933" t="s">
        <v>3289</v>
      </c>
      <c r="C78" s="933" t="s">
        <v>2</v>
      </c>
      <c r="D78" s="942"/>
    </row>
    <row r="79" spans="1:14" ht="13.5" customHeight="1" x14ac:dyDescent="0.25">
      <c r="B79" s="933"/>
      <c r="C79" s="935" t="s">
        <v>3246</v>
      </c>
      <c r="D79" s="935"/>
      <c r="E79" s="935"/>
      <c r="F79" s="935"/>
      <c r="G79" s="935"/>
      <c r="H79" s="935"/>
      <c r="I79" s="935"/>
      <c r="J79" s="935"/>
      <c r="K79" s="935"/>
      <c r="L79" s="935"/>
    </row>
    <row r="80" spans="1:14" ht="13.5" customHeight="1" x14ac:dyDescent="0.2">
      <c r="A80" s="949"/>
      <c r="B80" s="950"/>
      <c r="C80" s="951" t="s">
        <v>3247</v>
      </c>
      <c r="D80" s="951"/>
      <c r="E80" s="951"/>
      <c r="F80" s="951"/>
      <c r="G80" s="935"/>
      <c r="H80" s="935"/>
      <c r="I80" s="935"/>
      <c r="J80" s="935"/>
      <c r="K80" s="935"/>
      <c r="L80" s="935"/>
      <c r="M80" s="935"/>
      <c r="N80" s="935"/>
    </row>
    <row r="81" spans="1:14" ht="15.75" x14ac:dyDescent="0.25">
      <c r="B81" s="933"/>
    </row>
    <row r="82" spans="1:14" ht="15.75" x14ac:dyDescent="0.25">
      <c r="B82" s="933" t="s">
        <v>3290</v>
      </c>
      <c r="C82" s="933" t="s">
        <v>3211</v>
      </c>
      <c r="D82" s="933"/>
    </row>
    <row r="83" spans="1:14" ht="13.5" customHeight="1" x14ac:dyDescent="0.25">
      <c r="B83" s="933"/>
      <c r="C83" s="935" t="s">
        <v>3248</v>
      </c>
      <c r="D83" s="935"/>
      <c r="E83" s="935"/>
      <c r="F83" s="935"/>
    </row>
    <row r="84" spans="1:14" ht="15.75" x14ac:dyDescent="0.25">
      <c r="B84" s="933"/>
      <c r="C84" s="933"/>
      <c r="D84" s="933"/>
    </row>
    <row r="85" spans="1:14" ht="15.75" x14ac:dyDescent="0.25">
      <c r="B85" s="933" t="s">
        <v>3291</v>
      </c>
      <c r="C85" s="933" t="s">
        <v>3212</v>
      </c>
      <c r="D85" s="933"/>
    </row>
    <row r="86" spans="1:14" ht="13.5" customHeight="1" x14ac:dyDescent="0.25">
      <c r="B86" s="933"/>
      <c r="C86" s="935" t="s">
        <v>1907</v>
      </c>
      <c r="D86" s="935"/>
      <c r="E86" s="935"/>
      <c r="F86" s="935"/>
      <c r="G86" s="935"/>
      <c r="H86" s="935"/>
      <c r="I86" s="935"/>
    </row>
    <row r="87" spans="1:14" ht="13.5" customHeight="1" x14ac:dyDescent="0.25">
      <c r="B87" s="933"/>
      <c r="C87" s="935" t="s">
        <v>2041</v>
      </c>
      <c r="D87" s="935"/>
      <c r="E87" s="935"/>
      <c r="F87" s="935"/>
      <c r="G87" s="935"/>
      <c r="H87" s="935"/>
      <c r="I87" s="935"/>
    </row>
    <row r="88" spans="1:14" ht="13.5" customHeight="1" x14ac:dyDescent="0.25">
      <c r="B88" s="933"/>
      <c r="C88" s="935" t="s">
        <v>2059</v>
      </c>
      <c r="D88" s="935"/>
      <c r="E88" s="935"/>
      <c r="F88" s="935"/>
      <c r="G88" s="935"/>
      <c r="H88" s="935"/>
      <c r="I88" s="935"/>
      <c r="J88" s="935"/>
    </row>
    <row r="89" spans="1:14" ht="13.5" customHeight="1" x14ac:dyDescent="0.25">
      <c r="B89" s="933"/>
      <c r="C89" s="935" t="s">
        <v>2093</v>
      </c>
      <c r="D89" s="935"/>
      <c r="E89" s="935"/>
      <c r="F89" s="935"/>
      <c r="G89" s="935"/>
      <c r="H89" s="935"/>
      <c r="I89" s="935"/>
      <c r="J89" s="935"/>
    </row>
    <row r="90" spans="1:14" ht="13.5" customHeight="1" x14ac:dyDescent="0.2">
      <c r="A90" s="938"/>
      <c r="B90" s="952"/>
      <c r="C90" s="935" t="s">
        <v>3278</v>
      </c>
      <c r="D90" s="943"/>
      <c r="E90" s="943"/>
      <c r="F90" s="943"/>
      <c r="G90" s="935"/>
      <c r="H90" s="935"/>
      <c r="I90" s="935"/>
      <c r="J90" s="935"/>
      <c r="K90" s="935"/>
      <c r="L90" s="935"/>
      <c r="M90" s="935"/>
      <c r="N90" s="935"/>
    </row>
    <row r="91" spans="1:14" ht="15.75" x14ac:dyDescent="0.2">
      <c r="A91" s="938"/>
      <c r="B91" s="952"/>
      <c r="C91" s="938" t="s">
        <v>3279</v>
      </c>
      <c r="D91" s="938"/>
      <c r="E91" s="938"/>
      <c r="F91" s="938"/>
    </row>
    <row r="92" spans="1:14" ht="15.75" x14ac:dyDescent="0.25">
      <c r="B92" s="933" t="s">
        <v>3292</v>
      </c>
      <c r="C92" s="933" t="s">
        <v>3213</v>
      </c>
      <c r="D92" s="933"/>
    </row>
    <row r="93" spans="1:14" ht="13.5" customHeight="1" x14ac:dyDescent="0.25">
      <c r="B93" s="933"/>
      <c r="C93" s="935" t="s">
        <v>3249</v>
      </c>
      <c r="D93" s="935"/>
      <c r="E93" s="935"/>
      <c r="F93" s="935"/>
    </row>
    <row r="94" spans="1:14" ht="13.5" customHeight="1" x14ac:dyDescent="0.25">
      <c r="B94" s="933"/>
      <c r="C94" s="935" t="s">
        <v>3250</v>
      </c>
      <c r="D94" s="935"/>
      <c r="E94" s="935"/>
      <c r="F94" s="935"/>
      <c r="G94" s="935"/>
      <c r="H94" s="935"/>
      <c r="I94" s="935"/>
      <c r="J94" s="935"/>
    </row>
    <row r="95" spans="1:14" ht="13.5" customHeight="1" x14ac:dyDescent="0.25">
      <c r="B95" s="933"/>
      <c r="C95" s="935" t="s">
        <v>3251</v>
      </c>
      <c r="D95" s="935"/>
      <c r="E95" s="935"/>
      <c r="F95" s="935"/>
      <c r="G95" s="935"/>
      <c r="H95" s="935"/>
      <c r="I95" s="935"/>
      <c r="J95" s="935"/>
    </row>
    <row r="96" spans="1:14" ht="13.5" customHeight="1" x14ac:dyDescent="0.25">
      <c r="B96" s="933"/>
      <c r="C96" s="935" t="s">
        <v>3252</v>
      </c>
      <c r="D96" s="935"/>
      <c r="E96" s="935"/>
      <c r="F96" s="935"/>
      <c r="G96" s="935"/>
      <c r="H96" s="935"/>
      <c r="I96" s="935"/>
      <c r="J96" s="935"/>
      <c r="K96" s="935"/>
      <c r="L96" s="935"/>
    </row>
    <row r="97" spans="1:14" ht="13.5" customHeight="1" x14ac:dyDescent="0.2">
      <c r="A97" s="938"/>
      <c r="B97" s="952"/>
      <c r="C97" s="935" t="s">
        <v>3280</v>
      </c>
      <c r="D97" s="943"/>
      <c r="E97" s="943"/>
      <c r="F97" s="943"/>
      <c r="G97" s="935"/>
      <c r="H97" s="935"/>
      <c r="I97" s="935"/>
      <c r="J97" s="935"/>
      <c r="K97" s="935"/>
      <c r="L97" s="935"/>
      <c r="M97" s="935"/>
      <c r="N97" s="935"/>
    </row>
    <row r="98" spans="1:14" ht="13.5" customHeight="1" x14ac:dyDescent="0.25">
      <c r="B98" s="933"/>
      <c r="C98" s="935" t="s">
        <v>3214</v>
      </c>
      <c r="D98" s="935"/>
      <c r="E98" s="935"/>
      <c r="F98" s="935"/>
      <c r="G98" s="935"/>
      <c r="H98" s="935"/>
      <c r="I98" s="935"/>
      <c r="J98" s="935"/>
      <c r="K98" s="935"/>
      <c r="L98" s="935"/>
      <c r="M98" s="935"/>
    </row>
    <row r="99" spans="1:14" ht="15.75" x14ac:dyDescent="0.25">
      <c r="B99" s="933"/>
    </row>
    <row r="100" spans="1:14" ht="15.75" x14ac:dyDescent="0.25">
      <c r="B100" s="933" t="s">
        <v>3293</v>
      </c>
      <c r="C100" s="933" t="s">
        <v>3215</v>
      </c>
      <c r="D100" s="933"/>
    </row>
    <row r="101" spans="1:14" ht="13.5" customHeight="1" x14ac:dyDescent="0.25">
      <c r="B101" s="933"/>
      <c r="C101" s="935" t="s">
        <v>3253</v>
      </c>
      <c r="D101" s="935"/>
      <c r="E101" s="935"/>
      <c r="F101" s="935"/>
      <c r="G101" s="935"/>
      <c r="H101" s="935"/>
      <c r="I101" s="935"/>
    </row>
    <row r="102" spans="1:14" ht="13.5" customHeight="1" x14ac:dyDescent="0.2">
      <c r="A102" s="947"/>
      <c r="B102" s="323"/>
      <c r="C102" s="948" t="s">
        <v>3254</v>
      </c>
      <c r="D102" s="948"/>
      <c r="E102" s="948"/>
      <c r="F102" s="948"/>
      <c r="G102" s="948"/>
      <c r="H102" s="948"/>
      <c r="I102" s="948"/>
      <c r="J102" s="948"/>
      <c r="K102" s="935"/>
      <c r="L102" s="935"/>
    </row>
    <row r="103" spans="1:14" ht="13.5" customHeight="1" x14ac:dyDescent="0.25">
      <c r="B103" s="933"/>
      <c r="C103" s="935" t="s">
        <v>3255</v>
      </c>
      <c r="D103" s="935"/>
      <c r="E103" s="935"/>
      <c r="F103" s="935"/>
      <c r="G103" s="935"/>
      <c r="H103" s="935"/>
      <c r="I103" s="935"/>
      <c r="J103" s="935"/>
      <c r="K103" s="935"/>
      <c r="L103" s="935"/>
    </row>
    <row r="104" spans="1:14" ht="13.5" customHeight="1" x14ac:dyDescent="0.2">
      <c r="A104" s="947"/>
      <c r="B104" s="323"/>
      <c r="C104" s="948" t="s">
        <v>3256</v>
      </c>
      <c r="D104" s="948"/>
      <c r="E104" s="948"/>
      <c r="F104" s="948"/>
      <c r="G104" s="948"/>
      <c r="H104" s="948"/>
      <c r="I104" s="948"/>
      <c r="J104" s="948"/>
      <c r="K104" s="935"/>
      <c r="L104" s="935"/>
      <c r="M104" s="935"/>
      <c r="N104" s="935"/>
    </row>
    <row r="105" spans="1:14" ht="13.5" customHeight="1" x14ac:dyDescent="0.25">
      <c r="B105" s="933"/>
      <c r="C105" s="935" t="s">
        <v>3216</v>
      </c>
      <c r="D105" s="935"/>
      <c r="E105" s="935"/>
      <c r="F105" s="935"/>
      <c r="G105" s="935"/>
      <c r="H105" s="935"/>
      <c r="I105" s="935"/>
      <c r="J105" s="935"/>
      <c r="K105" s="935"/>
      <c r="L105" s="935"/>
      <c r="M105" s="935"/>
    </row>
    <row r="106" spans="1:14" ht="15.75" x14ac:dyDescent="0.25">
      <c r="B106" s="933"/>
    </row>
    <row r="107" spans="1:14" ht="15.75" x14ac:dyDescent="0.25">
      <c r="B107" s="933" t="s">
        <v>3294</v>
      </c>
      <c r="C107" s="933" t="s">
        <v>3284</v>
      </c>
      <c r="D107" s="933"/>
      <c r="E107" s="933"/>
      <c r="F107" s="933"/>
      <c r="G107" s="933"/>
      <c r="H107" s="933"/>
      <c r="I107" s="933"/>
      <c r="J107" s="933"/>
      <c r="K107" s="933"/>
      <c r="L107" s="933"/>
    </row>
    <row r="108" spans="1:14" ht="13.5" customHeight="1" x14ac:dyDescent="0.25">
      <c r="B108" s="933"/>
      <c r="C108" s="935" t="s">
        <v>3257</v>
      </c>
      <c r="D108" s="935"/>
      <c r="E108" s="935"/>
      <c r="F108" s="935"/>
    </row>
    <row r="109" spans="1:14" ht="15.75" x14ac:dyDescent="0.25">
      <c r="B109" s="933"/>
    </row>
    <row r="110" spans="1:14" ht="15.75" x14ac:dyDescent="0.25">
      <c r="B110" s="933" t="s">
        <v>3295</v>
      </c>
      <c r="C110" s="933" t="s">
        <v>3217</v>
      </c>
      <c r="D110" s="933"/>
      <c r="E110" s="933"/>
      <c r="F110" s="933"/>
      <c r="G110" s="933"/>
    </row>
    <row r="111" spans="1:14" ht="12.75" customHeight="1" x14ac:dyDescent="0.25">
      <c r="B111" s="933"/>
      <c r="C111" s="935" t="s">
        <v>3258</v>
      </c>
      <c r="D111" s="935"/>
      <c r="E111" s="935"/>
      <c r="F111" s="935"/>
      <c r="G111" s="935"/>
      <c r="H111" s="935"/>
      <c r="I111" s="935"/>
      <c r="J111" s="935"/>
      <c r="K111" s="935"/>
      <c r="L111" s="935"/>
      <c r="M111" s="935"/>
      <c r="N111" s="935"/>
    </row>
    <row r="114" spans="1:14" ht="18" x14ac:dyDescent="0.25">
      <c r="A114" s="929" t="s">
        <v>3218</v>
      </c>
      <c r="B114" s="929"/>
      <c r="C114" s="929"/>
      <c r="D114" s="929"/>
      <c r="E114" s="929"/>
      <c r="F114" s="929"/>
    </row>
    <row r="115" spans="1:14" x14ac:dyDescent="0.2">
      <c r="C115" s="935" t="s">
        <v>3259</v>
      </c>
      <c r="D115" s="935"/>
      <c r="E115" s="935"/>
      <c r="F115" s="935"/>
      <c r="G115" s="935"/>
    </row>
    <row r="116" spans="1:14" x14ac:dyDescent="0.2">
      <c r="C116" s="935" t="s">
        <v>3260</v>
      </c>
      <c r="D116" s="935"/>
      <c r="E116" s="935"/>
      <c r="F116" s="935"/>
      <c r="G116" s="935"/>
      <c r="H116" s="935"/>
      <c r="I116" s="935"/>
      <c r="J116" s="935"/>
      <c r="K116" s="935"/>
    </row>
    <row r="117" spans="1:14" x14ac:dyDescent="0.2">
      <c r="C117" s="935" t="s">
        <v>3261</v>
      </c>
      <c r="D117" s="935"/>
      <c r="E117" s="935"/>
      <c r="F117" s="935"/>
      <c r="G117" s="935"/>
      <c r="H117" s="935"/>
      <c r="I117" s="935"/>
      <c r="J117" s="935"/>
      <c r="K117" s="935"/>
      <c r="L117" s="935"/>
      <c r="M117" s="935"/>
      <c r="N117" s="935"/>
    </row>
    <row r="118" spans="1:14" x14ac:dyDescent="0.2">
      <c r="A118" s="947"/>
      <c r="B118" s="947"/>
      <c r="C118" s="948" t="s">
        <v>3262</v>
      </c>
      <c r="D118" s="935"/>
      <c r="E118" s="935"/>
      <c r="F118" s="935"/>
      <c r="G118" s="935"/>
      <c r="H118" s="935"/>
      <c r="I118" s="935"/>
      <c r="J118" s="935"/>
      <c r="K118" s="935"/>
      <c r="L118" s="935"/>
      <c r="M118" s="935"/>
      <c r="N118" s="935"/>
    </row>
    <row r="119" spans="1:14" x14ac:dyDescent="0.2">
      <c r="A119" s="947"/>
      <c r="B119" s="947"/>
      <c r="C119" s="948" t="s">
        <v>3263</v>
      </c>
      <c r="D119" s="935"/>
      <c r="E119" s="935"/>
      <c r="F119" s="935"/>
      <c r="G119" s="935"/>
      <c r="H119" s="935"/>
      <c r="I119" s="935"/>
      <c r="J119" s="935"/>
      <c r="K119" s="935"/>
      <c r="L119" s="935"/>
      <c r="M119" s="935"/>
      <c r="N119" s="935"/>
    </row>
    <row r="120" spans="1:14" ht="12.75" customHeight="1" x14ac:dyDescent="0.25">
      <c r="C120" s="935" t="s">
        <v>3264</v>
      </c>
      <c r="D120" s="953"/>
      <c r="E120" s="935"/>
      <c r="F120" s="935"/>
      <c r="G120" s="935"/>
      <c r="H120" s="935"/>
      <c r="I120" s="935"/>
      <c r="J120" s="935"/>
      <c r="K120" s="935"/>
      <c r="L120" s="935"/>
      <c r="M120" s="935"/>
    </row>
  </sheetData>
  <hyperlinks>
    <hyperlink ref="C4" location="'I_T 1.1'!A1" display="T 1.1 - Počet pojištěnců k 31. 12. 2013"/>
    <hyperlink ref="C4:F4" location="'I_T 1.1'!A1" display="T 1.1 - Počet pojištěnců k 31. 12. 2013"/>
    <hyperlink ref="C5:H5" location="'I_T 1.3'!A1" display="T 1.3 - Věková struktura pojištěnců VZP k 31. 12. 2013"/>
    <hyperlink ref="C8:J8" location="'I_T 1.5'!A1" display="T 1.5 - Počet pojištěnců VZP dle způsobu platby pojistného k 1. 12. 2013"/>
    <hyperlink ref="C9:M9" location="'I_T 1.6'!A1" display="T 1.6 - Počet pojištěnců VZP, za které je plátcem pojistného stát k 1. 12. 2013 (v členění dle kraje)"/>
    <hyperlink ref="C10:L10" location="'I_T 1.7'!A1" display="T 1.7 - Počet pojištěnců VZP, za které je plátcem pojistného stát - rok 2013"/>
    <hyperlink ref="C11:L11" location="'I_T 1.8'!A1" display="T 1.8 - Přehled o pojištěncích, za které je plátcem pojistného stát - k 1. 12. 2013"/>
    <hyperlink ref="C15:G15" location="'II_T 2.1'!A1" display="T 2.1 - Příjmy pojistného v roce 2013"/>
    <hyperlink ref="C16:J16" location="'II_T 2.2'!A1" display="T 2.2 - Vývoj příjmů pojistného a celkových příjmů v roce 2013"/>
    <hyperlink ref="C17:H17" location="'II_T 2.3'!A1" display="T 2.3 - Příjmy pojistného na 1 pojištěnce VZP"/>
    <hyperlink ref="C18:H18" location="'II_T 2.4'!A1" display="T 2.4 - Přehled příjmů pojistného v roce 2013"/>
    <hyperlink ref="C29:I29" location="III_T_3C1!A1" display="Ambulantní péče k 31. 12. 2013 - ambulantní specialisté"/>
    <hyperlink ref="C30:H30" location="III_T_3C2!A1" display="Ambulantní péče k 31. 12. 2013 - komplement"/>
    <hyperlink ref="C31:I31" location="III_T_3C3!A1" display="Ambulantní péče k 31. 12. 2013 - nelékařské odbornosti"/>
    <hyperlink ref="C35:I35" location="III_T_3D1!A1" display="Lůžková péče k 31. 12. 2013 - akutní lůžková péče"/>
    <hyperlink ref="C36:I36" location="III_T_3D2!A1" display="Lůžková péče k 31. 12. 2013 - následná lůžková péče"/>
    <hyperlink ref="C37:I37" location="III_T_3D3!A1" display="Lůžková péče k 31. 12. 2013 - ostatní zařízení lůžkové péče"/>
    <hyperlink ref="B43:M43" location="III_T_3G!A1" display="část G"/>
    <hyperlink ref="B45:N45" location="III_T_3H!A1" display="část H"/>
    <hyperlink ref="C49:N49" location="'IV_T 4.1'!A1" display="T 4.1 - Náklady na zdravotní péči v členění dle kraje a segmentu péče v roce 2013 (v tis. Kč)"/>
    <hyperlink ref="C50:N50" location="'IV_T 4.2'!A1" display="T 4.2 - Celkové náklady na zdravotní péči v členění dle věkové skupiny a pohlaví pojištěnce v roce 2013 (v tis. Kč)"/>
    <hyperlink ref="C51:N51" location="'IV_T 4.3'!A1" display="T 4.3 - Průměrné náklady na zdravotní péči na 1 pojištěnce v členění dle věkové skupiny a pohlaví pojištěnce v roce 2013 (v Kč)"/>
    <hyperlink ref="C52:N52" location="'IV_T 4.4'!A1" display="T 4.4 - Náklady na standardizovaného pojištěnce VZP v roce 2013 v členění dle kraje a segmentu (v Kč)"/>
    <hyperlink ref="C53:H53" location="'IV_T 4.5'!A1" display="T 4.5 - Náklady v roce 2013 dle diagnózy"/>
    <hyperlink ref="C62:J62" location="'V_T 5.3'!A1" display="T 5.3 - Nejčastěji předepisovaná léčiva na recepty v roce 2013"/>
    <hyperlink ref="C63:K63" location="'V_T 5.4'!A1" display="T 5.4 - Nákladově nejvýznamnější léčiva předepsaná na recepty v roce 2013"/>
    <hyperlink ref="C64:L64" location="'V_T 5.5c'!A1" display="T 5.5c - Náklady na anatomicko-terapeutické skupiny léčiv z receptů a ze ZULP za rok 2013"/>
    <hyperlink ref="C65:L65" location="'V_T 5.5b'!A1" display="T 5.5b - Náklady na individuálně připravované léčivé přípravky (IPLP) za rok 2013"/>
    <hyperlink ref="C68:J68" location="'V_T 5.6'!A1" display="T 5.6 - Náklady na ZP předepsané na poukazy v roce 2013"/>
    <hyperlink ref="C69:J69" location="'V_T 5.6a'!A1" display="T 5.6a - Náklady na ZP předepsané na poukazy v roce 2013"/>
    <hyperlink ref="C70:K70" location="'V_T 5.7b'!A1" display="T 5.7b - Počty ZP a náklady na ZP ve vybraných podskupinách ZP v roce 2013"/>
    <hyperlink ref="C71:H71" location="'V_T 5.8'!A1" display="T 5.8 - Náklady na ZP vydané na ZUM v roce 2013"/>
    <hyperlink ref="C72:H72" location="'V_T 5.8b'!A1" display="T 5.8b - Náklady na ZP vydané na ZUM v roce 2013"/>
    <hyperlink ref="C75:N75" location="'V_T 5.9'!A1" display="T 5.9 - Počty odléčených pacientů a náklady lázeňské zdravotní péče dle hlavních indikačních skupin onemocnění a druhů lázeňské péče v roce 2013"/>
    <hyperlink ref="C76:H76" location="'V_T 5.10'!A1" display="T 5.10 - Dětská ozdravenská péče v roce 2013"/>
    <hyperlink ref="C79:L79" location="'V_T 5.11'!A1" display="T 5.11 - Počet pojištěnců VZP registrovaných u praktického lékaře k 31. 12. 2013"/>
    <hyperlink ref="C80:N80" location="'V_T 5.11b'!A1" display="T 5.11b - Počet pojištěnců VZP registrovaných u praktického lékaře pro dospělé a u praktického lékaře pro děti a dorost k 31. 12. 2013"/>
    <hyperlink ref="C83:F83" location="'V_T 5.13'!A1" display="T 5.13 - Ukazatele v roce 2013"/>
    <hyperlink ref="C86:I86" location="'V_T 5.14a AZZ'!A1" display="T 5.14 a - Ukazatele v roce 2013 - ambulantní péče v AZZ"/>
    <hyperlink ref="C87:I87" location="'V_T 5.14a LZZ'!A1" display="T 5.14 a - Ukazatele v roce 2013 - ambulantní péče v LZZ"/>
    <hyperlink ref="C88:J88" location="'V_T 5.14b AZZ'!A1" display="T 5.14 b - Ukazatele v roce 2013 -  komplement a radiodiagnostika v AZZ"/>
    <hyperlink ref="C89:J89" location="'V_T 5.14b LZZ'!A1" display="T 5.14 b - Ukazatele v roce 2013 -  komplement a radiodiagnostika v LZZ"/>
    <hyperlink ref="C90:N90" location="'V_T 5.24b_AZZ'!A1" display="T 5.24b - Náklady na léčivé přípravky poskytované a předepisované v AZZ v roce 2013 v centrech se zvláštní smlouvou s VZP dle diagnostický skupin"/>
    <hyperlink ref="C93:F93" location="'V_T 5.15'!A1" display="T 5.15 - Ukazatele v roce 2013"/>
    <hyperlink ref="C94:J94" location="'V_T 5.16'!A1" display="T 5.16 - Ukazatele v roce 2013 dle věkové skupiny a typu nemocnice"/>
    <hyperlink ref="C95:J95" location="'V_T 5.22'!A1" display="T 5.22 - DRG skupiny dle počtu případů v roce 2013"/>
    <hyperlink ref="C96:L96" location="'V_T 5.23'!A1" display="T 5.23 - Počty hospitalizací dle metodiky DRG v členění dle MDC a kraje v roce 2013"/>
    <hyperlink ref="C97:N97" location="'V_T 5.24a_LZZ'!A1" display="T 5.24a - Náklady na léčivé přípravky poskytované a předepisované v LZZ v roce 2013 v centrech se zvláštní smlouvou s VZP dle diagnostických skupin"/>
    <hyperlink ref="C98:M98" location="'V_T 5.25ab'!A1" display="T 5.25ab - Migrace pojištěnců VZP - dle místa hospitalizace a dle místní příslušnosti pojištěnce"/>
    <hyperlink ref="C101:I101" location="'V_T 5.17'!A1" display="T 5.17 - Počet ošetřených pojištěnců VZP v roce 2013"/>
    <hyperlink ref="C102:L102" location="'V_T 5.18'!A1" display="T 5.18 - Průměrná délka pobytu pojištěnce VZP v zařízení následné péče v roce 2013"/>
    <hyperlink ref="C103:L103" location="'V_T 5.19'!A1" display="T 5.19 - Počet ošetřených pojištěnců VZP v roce 2013 v členění dle věkové skupiny"/>
    <hyperlink ref="C104:N104" location="'V_T 5.20'!A1" display="T 5.20 - Průměrná délka pobytu pojištěnce VZP v zařízení následné péče v roce 2013 v členění dle věkové skupiny"/>
    <hyperlink ref="C105:M105" location="'V_T 5.25cd'!A1" display="T 5.25cd - Migrace pojištěnců VZP - dle místa hospitalizace a dle místní příslušnosti pojištěnce"/>
    <hyperlink ref="C108:F108" location="'V_T 5.21'!A1" display="T 5.21 - Ukazatele v roce 2013"/>
    <hyperlink ref="C111:N111" location="'V_T 5.26'!A1" display="T 5.26 - Frekvence výkonů a počet ošetřených unikátních pojištěnců v členění dle jednotlivých skupin přístrojů v roce 2013"/>
    <hyperlink ref="C115:G115" location="'VI_T 6.1'!A1" display="T 6.1 - Základní ukazatele v roce 2013"/>
    <hyperlink ref="C116:K116" location="'VI_T 6.2'!A1" display="T 6.2 - Objem vybraných poplatků a doplatků u pojištěnců VZP v roce 2013"/>
    <hyperlink ref="C117:N117" location="'VI_T 6.3'!A1" display="T 6.3 - Přehled počtu pojištěnců VZP, kteří v roce 2013 uhradili regulační poplatky či doplatek za léky"/>
    <hyperlink ref="C118:N118" location="'VI_T 6.4'!A1" display="T 6.4 - Rozložení objemu úhrad započitatelných regulačních poplatků a doplatků za léky v roce 2013 dle věkové skupiny"/>
    <hyperlink ref="C119:N119" location="'VI_T 6.5'!A1" display="T 6.5 - Rozložení počtu pojištěnců VZP dle výše uhrazených započitatelných regulačních poplatků a doplatků za léky v roce 2013"/>
    <hyperlink ref="C120:M120" location="'VI_T 6.6'!A1" display="T 6.6 - Objem zaplacených poplatků a doplatků v roce 2013 dle příslušnosti pojištěnce ke kraji"/>
    <hyperlink ref="C90" location="'V_T 5.24b_AZZ'!A1" display="T 5.24b – Náklady na léčivé přípravky poskytované a předepisované u PAS v letech 2013 – 2015 v centrech se zvláštní smlouvou s VZP dle diagnostických skupin"/>
    <hyperlink ref="C97" location="'V_T 5.24a_LZZ'!A1" display="T 5.24a – Náklady na léčivé přípravky poskytované a předepisované u PLZ v letech 2013 – 2015 v centrech se zvláštní smlouvou s VZP dle diagnostických skupin"/>
    <hyperlink ref="C86" location="'V_T 5.14a AZZ'!A1" display="T 5.14a – Ukazatele v roce 2015 – ambulantní péče u PAS"/>
    <hyperlink ref="C87" location="'V_T 5.14a LZZ'!A1" display="T 5.14 a – Ukazatele v roce 2015 – ambulantní péče u PLZ"/>
    <hyperlink ref="C88" location="'V_T 5.14b AZZ'!A1" display="T 5.14 b – Ukazatele v roce 2015 –  komplement a radiodiagnostika u PAS"/>
    <hyperlink ref="C89" location="'V_T 5.14b LZZ'!A1" display="T 5.14 b – Ukazatele v roce 2015 –  komplement a radiodiagnostika u PLZ"/>
    <hyperlink ref="C59:I59" location="'V_T 5.2'!A1" display="T 5.2ab - Přehled vybraných léčebných postupů v roce 2013"/>
    <hyperlink ref="C62" location="'V_T 5.3 '!A1" display="T 5.3 - Nejčastěji předepisované léčivé přípravky na recepty v roce 2014"/>
    <hyperlink ref="C28" location="III_T_3C_souhrn!A1" display="Ambulantní péče k 31. 12. 2015 – ambulantní specialisté, souhrnný přehled"/>
    <hyperlink ref="C34" location="III_T_3D_souhrn!A1" display="Lůžková péče k 31. 12. 2015 – akutní lůžková péče, souhrnný přehled"/>
    <hyperlink ref="B41:N41" location="III_T_3F!A1" display="část F"/>
    <hyperlink ref="B39:G39" location="III_T_3E!A1" display="část E"/>
    <hyperlink ref="B25:F25" location="III_T_3B!A1" display="část B"/>
    <hyperlink ref="B23:D23" location="III_T_3A!A1" display="část A"/>
    <hyperlink ref="B25:D25" location="III_T_3B!A1" display="část B"/>
    <hyperlink ref="C23" location="III_T_3A!A1" display="Celkový přehled k 31. 12. 2014"/>
  </hyperlinks>
  <pageMargins left="0.59055118110236227" right="0" top="0.19685039370078741" bottom="0.19685039370078741" header="0.51181102362204722" footer="0.51181102362204722"/>
  <pageSetup paperSize="9" scale="4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="85" zoomScaleNormal="85" workbookViewId="0"/>
  </sheetViews>
  <sheetFormatPr defaultRowHeight="12.75" x14ac:dyDescent="0.2"/>
  <cols>
    <col min="1" max="1" width="16.5703125" style="127" customWidth="1"/>
    <col min="2" max="2" width="22.28515625" style="127" customWidth="1"/>
    <col min="3" max="3" width="28.85546875" style="127" customWidth="1"/>
    <col min="4" max="4" width="30.140625" style="127" customWidth="1"/>
    <col min="5" max="16384" width="9.140625" style="127"/>
  </cols>
  <sheetData>
    <row r="1" spans="1:4" ht="15.75" x14ac:dyDescent="0.25">
      <c r="A1" s="153" t="s">
        <v>3207</v>
      </c>
    </row>
    <row r="3" spans="1:4" ht="15.75" x14ac:dyDescent="0.25">
      <c r="A3" s="153" t="s">
        <v>3208</v>
      </c>
    </row>
    <row r="5" spans="1:4" ht="13.5" thickBot="1" x14ac:dyDescent="0.25"/>
    <row r="6" spans="1:4" ht="14.25" customHeight="1" thickBot="1" x14ac:dyDescent="0.25">
      <c r="A6" s="144" t="s">
        <v>1865</v>
      </c>
      <c r="B6" s="151" t="s">
        <v>3064</v>
      </c>
      <c r="C6" s="150" t="s">
        <v>3065</v>
      </c>
      <c r="D6" s="149" t="s">
        <v>3066</v>
      </c>
    </row>
    <row r="7" spans="1:4" x14ac:dyDescent="0.2">
      <c r="A7" s="820">
        <v>2015</v>
      </c>
      <c r="B7" s="821">
        <v>154273309</v>
      </c>
      <c r="C7" s="822">
        <v>5932825</v>
      </c>
      <c r="D7" s="823">
        <f>IF(C7="",0,B7*1000/C7)</f>
        <v>26003.34730924981</v>
      </c>
    </row>
    <row r="8" spans="1:4" ht="13.5" thickBot="1" x14ac:dyDescent="0.25">
      <c r="A8" s="824">
        <v>2016</v>
      </c>
      <c r="B8" s="501">
        <v>160338755</v>
      </c>
      <c r="C8" s="258">
        <v>5920196</v>
      </c>
      <c r="D8" s="132">
        <f>IF(C8="",0,B8*1000/C8)</f>
        <v>27083.352476843673</v>
      </c>
    </row>
    <row r="9" spans="1:4" x14ac:dyDescent="0.2">
      <c r="A9" s="825" t="s">
        <v>3067</v>
      </c>
      <c r="B9" s="826">
        <f>IF(B7="",0,B8/B7*100)</f>
        <v>103.93162371334111</v>
      </c>
      <c r="C9" s="827">
        <f>IF(C7="",0,C8/C7*100)</f>
        <v>99.787133448230819</v>
      </c>
      <c r="D9" s="303">
        <f>IF(OR(D7="",D7=0),0,D8/D7*100)</f>
        <v>104.15333131827104</v>
      </c>
    </row>
    <row r="10" spans="1:4" ht="13.5" thickBot="1" x14ac:dyDescent="0.25">
      <c r="A10" s="828" t="s">
        <v>3068</v>
      </c>
      <c r="B10" s="501">
        <f>B8-B7</f>
        <v>6065446</v>
      </c>
      <c r="C10" s="258">
        <f>C8-C7</f>
        <v>-12629</v>
      </c>
      <c r="D10" s="132">
        <f>D8-D7</f>
        <v>1080.005167593863</v>
      </c>
    </row>
  </sheetData>
  <pageMargins left="0.59055118110236227" right="0.59055118110236227" top="0.98425196850393704" bottom="0.98425196850393704" header="0.51181102362204722" footer="0.51181102362204722"/>
  <pageSetup paperSize="9" orientation="landscape" horizontalDpi="4294967292" verticalDpi="1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85" zoomScaleNormal="85" workbookViewId="0"/>
  </sheetViews>
  <sheetFormatPr defaultRowHeight="12.75" x14ac:dyDescent="0.2"/>
  <cols>
    <col min="1" max="1" width="16.5703125" style="107" customWidth="1"/>
    <col min="2" max="2" width="24.85546875" style="107" bestFit="1" customWidth="1"/>
    <col min="3" max="3" width="28.28515625" style="107" customWidth="1"/>
    <col min="4" max="4" width="15.5703125" style="107" customWidth="1"/>
    <col min="5" max="16384" width="9.140625" style="107"/>
  </cols>
  <sheetData>
    <row r="1" spans="1:4" s="127" customFormat="1" ht="15.75" x14ac:dyDescent="0.25">
      <c r="A1" s="153" t="s">
        <v>3207</v>
      </c>
    </row>
    <row r="2" spans="1:4" s="127" customFormat="1" x14ac:dyDescent="0.2"/>
    <row r="3" spans="1:4" s="127" customFormat="1" ht="15.75" x14ac:dyDescent="0.25">
      <c r="A3" s="153" t="s">
        <v>3227</v>
      </c>
    </row>
    <row r="5" spans="1:4" s="127" customFormat="1" ht="13.5" thickBot="1" x14ac:dyDescent="0.25"/>
    <row r="6" spans="1:4" s="127" customFormat="1" ht="15" thickBot="1" x14ac:dyDescent="0.25">
      <c r="A6" s="144" t="s">
        <v>1865</v>
      </c>
      <c r="B6" s="151" t="s">
        <v>3069</v>
      </c>
      <c r="C6" s="150" t="s">
        <v>3070</v>
      </c>
      <c r="D6" s="149" t="s">
        <v>3056</v>
      </c>
    </row>
    <row r="7" spans="1:4" s="127" customFormat="1" x14ac:dyDescent="0.2">
      <c r="A7" s="820">
        <v>2015</v>
      </c>
      <c r="B7" s="821">
        <v>103995502</v>
      </c>
      <c r="C7" s="822">
        <v>50277807</v>
      </c>
      <c r="D7" s="823">
        <f>SUM(B7:C7)</f>
        <v>154273309</v>
      </c>
    </row>
    <row r="8" spans="1:4" s="127" customFormat="1" ht="13.5" thickBot="1" x14ac:dyDescent="0.25">
      <c r="A8" s="824">
        <v>2016</v>
      </c>
      <c r="B8" s="501">
        <v>109554091</v>
      </c>
      <c r="C8" s="258">
        <v>50784664</v>
      </c>
      <c r="D8" s="132">
        <f>SUM(B8:C8)</f>
        <v>160338755</v>
      </c>
    </row>
    <row r="9" spans="1:4" s="127" customFormat="1" x14ac:dyDescent="0.2">
      <c r="A9" s="825" t="s">
        <v>3067</v>
      </c>
      <c r="B9" s="826">
        <f>IF(B7="",0,B8/B7*100)</f>
        <v>105.34502828785806</v>
      </c>
      <c r="C9" s="827">
        <f>IF(C7="",0,C8/C7*100)</f>
        <v>101.00811278423501</v>
      </c>
      <c r="D9" s="303">
        <f>IF(OR(D7="",D7=0),0,D8/D7*100)</f>
        <v>103.93162371334111</v>
      </c>
    </row>
    <row r="10" spans="1:4" s="127" customFormat="1" ht="13.5" thickBot="1" x14ac:dyDescent="0.25">
      <c r="A10" s="828" t="s">
        <v>3068</v>
      </c>
      <c r="B10" s="501">
        <f>B8-B7</f>
        <v>5558589</v>
      </c>
      <c r="C10" s="258">
        <f>C8-C7</f>
        <v>506857</v>
      </c>
      <c r="D10" s="132">
        <f>D8-D7</f>
        <v>6065446</v>
      </c>
    </row>
    <row r="12" spans="1:4" x14ac:dyDescent="0.2">
      <c r="A12" s="107" t="s">
        <v>3062</v>
      </c>
    </row>
    <row r="13" spans="1:4" ht="14.25" x14ac:dyDescent="0.2">
      <c r="A13" s="829" t="s">
        <v>3071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5" zoomScaleNormal="85" workbookViewId="0"/>
  </sheetViews>
  <sheetFormatPr defaultRowHeight="12.75" x14ac:dyDescent="0.2"/>
  <cols>
    <col min="1" max="1" width="9.140625" style="6"/>
    <col min="2" max="2" width="48.7109375" style="6" bestFit="1" customWidth="1"/>
    <col min="3" max="3" width="25" style="6" bestFit="1" customWidth="1"/>
    <col min="4" max="6" width="11" style="6" customWidth="1"/>
    <col min="7" max="7" width="9.28515625" style="6" bestFit="1" customWidth="1"/>
    <col min="8" max="16384" width="9.140625" style="6"/>
  </cols>
  <sheetData>
    <row r="1" spans="1:7" s="4" customFormat="1" ht="15.75" x14ac:dyDescent="0.25">
      <c r="A1" s="3" t="s">
        <v>107</v>
      </c>
    </row>
    <row r="2" spans="1:7" s="4" customFormat="1" ht="15.75" x14ac:dyDescent="0.25">
      <c r="A2" s="3"/>
    </row>
    <row r="3" spans="1:7" s="4" customFormat="1" ht="15.75" x14ac:dyDescent="0.25">
      <c r="A3" s="3" t="s">
        <v>3316</v>
      </c>
    </row>
    <row r="4" spans="1:7" ht="13.5" thickBot="1" x14ac:dyDescent="0.25">
      <c r="A4" s="5"/>
    </row>
    <row r="5" spans="1:7" ht="39" thickBot="1" x14ac:dyDescent="0.25">
      <c r="A5" s="1159" t="s">
        <v>3</v>
      </c>
      <c r="B5" s="1160"/>
      <c r="C5" s="1161" t="s">
        <v>4</v>
      </c>
      <c r="D5" s="1162" t="s">
        <v>5</v>
      </c>
      <c r="E5" s="1162" t="s">
        <v>6</v>
      </c>
      <c r="F5" s="1162" t="s">
        <v>7</v>
      </c>
      <c r="G5" s="1163" t="s">
        <v>8</v>
      </c>
    </row>
    <row r="6" spans="1:7" x14ac:dyDescent="0.2">
      <c r="A6" s="1164" t="s">
        <v>9</v>
      </c>
      <c r="B6" s="1165"/>
      <c r="C6" s="1166"/>
      <c r="D6" s="1167">
        <v>20498</v>
      </c>
      <c r="E6" s="1167">
        <v>22532</v>
      </c>
      <c r="F6" s="1167">
        <v>36626</v>
      </c>
      <c r="G6" s="1168" t="s">
        <v>10</v>
      </c>
    </row>
    <row r="7" spans="1:7" x14ac:dyDescent="0.2">
      <c r="A7" s="1153"/>
      <c r="B7" s="1154" t="s">
        <v>11</v>
      </c>
      <c r="C7" s="1169" t="s">
        <v>12</v>
      </c>
      <c r="D7" s="1170">
        <v>4561</v>
      </c>
      <c r="E7" s="1170">
        <v>4642</v>
      </c>
      <c r="F7" s="1170">
        <v>5404</v>
      </c>
      <c r="G7" s="1168" t="s">
        <v>10</v>
      </c>
    </row>
    <row r="8" spans="1:7" x14ac:dyDescent="0.2">
      <c r="A8" s="1153"/>
      <c r="B8" s="1154" t="s">
        <v>13</v>
      </c>
      <c r="C8" s="1169" t="s">
        <v>14</v>
      </c>
      <c r="D8" s="1170">
        <v>1942</v>
      </c>
      <c r="E8" s="1170">
        <v>1957</v>
      </c>
      <c r="F8" s="1170">
        <v>2130</v>
      </c>
      <c r="G8" s="1168" t="s">
        <v>10</v>
      </c>
    </row>
    <row r="9" spans="1:7" x14ac:dyDescent="0.2">
      <c r="A9" s="1153"/>
      <c r="B9" s="1154" t="s">
        <v>15</v>
      </c>
      <c r="C9" s="1169" t="s">
        <v>16</v>
      </c>
      <c r="D9" s="1170">
        <v>5783</v>
      </c>
      <c r="E9" s="1170">
        <v>5854</v>
      </c>
      <c r="F9" s="1170">
        <v>7987</v>
      </c>
      <c r="G9" s="1168" t="s">
        <v>10</v>
      </c>
    </row>
    <row r="10" spans="1:7" x14ac:dyDescent="0.2">
      <c r="A10" s="1153"/>
      <c r="B10" s="1154" t="s">
        <v>17</v>
      </c>
      <c r="C10" s="1169" t="s">
        <v>18</v>
      </c>
      <c r="D10" s="1170">
        <v>1348</v>
      </c>
      <c r="E10" s="1170">
        <v>1377</v>
      </c>
      <c r="F10" s="1170">
        <v>2013</v>
      </c>
      <c r="G10" s="1168" t="s">
        <v>10</v>
      </c>
    </row>
    <row r="11" spans="1:7" ht="14.25" x14ac:dyDescent="0.2">
      <c r="A11" s="1153"/>
      <c r="B11" s="1154" t="s">
        <v>19</v>
      </c>
      <c r="C11" s="1171" t="s">
        <v>20</v>
      </c>
      <c r="D11" s="1170">
        <v>5960</v>
      </c>
      <c r="E11" s="1170">
        <v>6161</v>
      </c>
      <c r="F11" s="1170">
        <v>13720</v>
      </c>
      <c r="G11" s="1168" t="s">
        <v>10</v>
      </c>
    </row>
    <row r="12" spans="1:7" x14ac:dyDescent="0.2">
      <c r="A12" s="1153"/>
      <c r="B12" s="1154" t="s">
        <v>21</v>
      </c>
      <c r="C12" s="1169" t="s">
        <v>22</v>
      </c>
      <c r="D12" s="1170">
        <v>6</v>
      </c>
      <c r="E12" s="1170">
        <v>6</v>
      </c>
      <c r="F12" s="1170">
        <v>6</v>
      </c>
      <c r="G12" s="1168" t="s">
        <v>10</v>
      </c>
    </row>
    <row r="13" spans="1:7" x14ac:dyDescent="0.2">
      <c r="A13" s="1153"/>
      <c r="B13" s="1154" t="s">
        <v>23</v>
      </c>
      <c r="C13" s="1169" t="s">
        <v>24</v>
      </c>
      <c r="D13" s="1170">
        <v>16</v>
      </c>
      <c r="E13" s="1170">
        <v>16</v>
      </c>
      <c r="F13" s="1170">
        <v>20</v>
      </c>
      <c r="G13" s="1168" t="s">
        <v>10</v>
      </c>
    </row>
    <row r="14" spans="1:7" x14ac:dyDescent="0.2">
      <c r="A14" s="1153"/>
      <c r="B14" s="1154" t="s">
        <v>25</v>
      </c>
      <c r="C14" s="1169" t="s">
        <v>26</v>
      </c>
      <c r="D14" s="1170">
        <v>19</v>
      </c>
      <c r="E14" s="1170">
        <v>21</v>
      </c>
      <c r="F14" s="1170">
        <v>23</v>
      </c>
      <c r="G14" s="1168" t="s">
        <v>10</v>
      </c>
    </row>
    <row r="15" spans="1:7" x14ac:dyDescent="0.2">
      <c r="A15" s="1153"/>
      <c r="B15" s="1154" t="s">
        <v>27</v>
      </c>
      <c r="C15" s="1169" t="s">
        <v>28</v>
      </c>
      <c r="D15" s="1170">
        <v>22</v>
      </c>
      <c r="E15" s="1170">
        <v>22</v>
      </c>
      <c r="F15" s="1170">
        <v>23</v>
      </c>
      <c r="G15" s="1168" t="s">
        <v>10</v>
      </c>
    </row>
    <row r="16" spans="1:7" x14ac:dyDescent="0.2">
      <c r="A16" s="1153"/>
      <c r="B16" s="1154" t="s">
        <v>29</v>
      </c>
      <c r="C16" s="1169">
        <v>925</v>
      </c>
      <c r="D16" s="1170">
        <v>369</v>
      </c>
      <c r="E16" s="1170">
        <v>387</v>
      </c>
      <c r="F16" s="1170">
        <v>440</v>
      </c>
      <c r="G16" s="1168" t="s">
        <v>10</v>
      </c>
    </row>
    <row r="17" spans="1:7" x14ac:dyDescent="0.2">
      <c r="A17" s="1153"/>
      <c r="B17" s="1154" t="s">
        <v>30</v>
      </c>
      <c r="C17" s="1169" t="s">
        <v>31</v>
      </c>
      <c r="D17" s="1170">
        <v>47</v>
      </c>
      <c r="E17" s="1170">
        <v>47</v>
      </c>
      <c r="F17" s="1170">
        <v>50</v>
      </c>
      <c r="G17" s="1168" t="s">
        <v>10</v>
      </c>
    </row>
    <row r="18" spans="1:7" x14ac:dyDescent="0.2">
      <c r="A18" s="1153"/>
      <c r="B18" s="1154" t="s">
        <v>32</v>
      </c>
      <c r="C18" s="1169" t="s">
        <v>33</v>
      </c>
      <c r="D18" s="1170">
        <v>1127</v>
      </c>
      <c r="E18" s="1170">
        <v>1148</v>
      </c>
      <c r="F18" s="1170">
        <v>1375</v>
      </c>
      <c r="G18" s="1168" t="s">
        <v>10</v>
      </c>
    </row>
    <row r="19" spans="1:7" x14ac:dyDescent="0.2">
      <c r="A19" s="1153"/>
      <c r="B19" s="1154" t="s">
        <v>34</v>
      </c>
      <c r="C19" s="1169"/>
      <c r="D19" s="1170">
        <v>560</v>
      </c>
      <c r="E19" s="1170">
        <v>610</v>
      </c>
      <c r="F19" s="1170">
        <v>1717</v>
      </c>
      <c r="G19" s="1168" t="s">
        <v>10</v>
      </c>
    </row>
    <row r="20" spans="1:7" x14ac:dyDescent="0.2">
      <c r="A20" s="1155"/>
      <c r="B20" s="1156" t="s">
        <v>35</v>
      </c>
      <c r="C20" s="1169" t="s">
        <v>36</v>
      </c>
      <c r="D20" s="1170">
        <v>235</v>
      </c>
      <c r="E20" s="1170">
        <v>251</v>
      </c>
      <c r="F20" s="1170">
        <v>789</v>
      </c>
      <c r="G20" s="1168" t="s">
        <v>10</v>
      </c>
    </row>
    <row r="21" spans="1:7" x14ac:dyDescent="0.2">
      <c r="A21" s="1155"/>
      <c r="B21" s="1156" t="s">
        <v>37</v>
      </c>
      <c r="C21" s="1169" t="s">
        <v>38</v>
      </c>
      <c r="D21" s="1170">
        <v>436</v>
      </c>
      <c r="E21" s="1170">
        <v>459</v>
      </c>
      <c r="F21" s="1170">
        <v>636</v>
      </c>
      <c r="G21" s="1168" t="s">
        <v>10</v>
      </c>
    </row>
    <row r="22" spans="1:7" x14ac:dyDescent="0.2">
      <c r="A22" s="1155"/>
      <c r="B22" s="1156" t="s">
        <v>39</v>
      </c>
      <c r="C22" s="1169" t="s">
        <v>40</v>
      </c>
      <c r="D22" s="1170">
        <v>88</v>
      </c>
      <c r="E22" s="1170">
        <v>93</v>
      </c>
      <c r="F22" s="1170">
        <v>120</v>
      </c>
      <c r="G22" s="1168" t="s">
        <v>10</v>
      </c>
    </row>
    <row r="23" spans="1:7" x14ac:dyDescent="0.2">
      <c r="A23" s="1155"/>
      <c r="B23" s="1156" t="s">
        <v>41</v>
      </c>
      <c r="C23" s="1169" t="s">
        <v>42</v>
      </c>
      <c r="D23" s="1170">
        <v>31</v>
      </c>
      <c r="E23" s="1170">
        <v>31</v>
      </c>
      <c r="F23" s="1170">
        <v>34</v>
      </c>
      <c r="G23" s="1168" t="s">
        <v>10</v>
      </c>
    </row>
    <row r="24" spans="1:7" x14ac:dyDescent="0.2">
      <c r="A24" s="1155"/>
      <c r="B24" s="1156" t="s">
        <v>43</v>
      </c>
      <c r="C24" s="1169" t="s">
        <v>44</v>
      </c>
      <c r="D24" s="1170">
        <v>14</v>
      </c>
      <c r="E24" s="1170">
        <v>14</v>
      </c>
      <c r="F24" s="1170">
        <v>14</v>
      </c>
      <c r="G24" s="1168" t="s">
        <v>10</v>
      </c>
    </row>
    <row r="25" spans="1:7" x14ac:dyDescent="0.2">
      <c r="A25" s="1155"/>
      <c r="B25" s="1156" t="s">
        <v>45</v>
      </c>
      <c r="C25" s="1169" t="s">
        <v>46</v>
      </c>
      <c r="D25" s="1170">
        <v>87</v>
      </c>
      <c r="E25" s="1170">
        <v>91</v>
      </c>
      <c r="F25" s="1170">
        <v>105</v>
      </c>
      <c r="G25" s="1168" t="s">
        <v>10</v>
      </c>
    </row>
    <row r="26" spans="1:7" x14ac:dyDescent="0.2">
      <c r="A26" s="1155"/>
      <c r="B26" s="1156" t="s">
        <v>47</v>
      </c>
      <c r="C26" s="1169" t="s">
        <v>48</v>
      </c>
      <c r="D26" s="1170">
        <v>21</v>
      </c>
      <c r="E26" s="1170">
        <v>21</v>
      </c>
      <c r="F26" s="1170">
        <v>22</v>
      </c>
      <c r="G26" s="1168" t="s">
        <v>10</v>
      </c>
    </row>
    <row r="27" spans="1:7" x14ac:dyDescent="0.2">
      <c r="A27" s="1153"/>
      <c r="B27" s="1154" t="s">
        <v>49</v>
      </c>
      <c r="C27" s="1169"/>
      <c r="D27" s="1170">
        <v>1017</v>
      </c>
      <c r="E27" s="1170">
        <v>1229</v>
      </c>
      <c r="F27" s="1170">
        <v>1718</v>
      </c>
      <c r="G27" s="1168" t="s">
        <v>10</v>
      </c>
    </row>
    <row r="28" spans="1:7" x14ac:dyDescent="0.2">
      <c r="A28" s="1155"/>
      <c r="B28" s="1156" t="s">
        <v>50</v>
      </c>
      <c r="C28" s="1169" t="s">
        <v>51</v>
      </c>
      <c r="D28" s="1170">
        <v>113</v>
      </c>
      <c r="E28" s="1170">
        <v>121</v>
      </c>
      <c r="F28" s="1170">
        <v>196</v>
      </c>
      <c r="G28" s="1168" t="s">
        <v>10</v>
      </c>
    </row>
    <row r="29" spans="1:7" x14ac:dyDescent="0.2">
      <c r="A29" s="1155"/>
      <c r="B29" s="1156" t="s">
        <v>52</v>
      </c>
      <c r="C29" s="1169" t="s">
        <v>53</v>
      </c>
      <c r="D29" s="1170">
        <v>34</v>
      </c>
      <c r="E29" s="1170">
        <v>34</v>
      </c>
      <c r="F29" s="1170">
        <v>34</v>
      </c>
      <c r="G29" s="1168" t="s">
        <v>10</v>
      </c>
    </row>
    <row r="30" spans="1:7" x14ac:dyDescent="0.2">
      <c r="A30" s="1155"/>
      <c r="B30" s="1156" t="s">
        <v>54</v>
      </c>
      <c r="C30" s="1169" t="s">
        <v>55</v>
      </c>
      <c r="D30" s="1170">
        <v>162</v>
      </c>
      <c r="E30" s="1170">
        <v>175</v>
      </c>
      <c r="F30" s="1170">
        <v>185</v>
      </c>
      <c r="G30" s="1168" t="s">
        <v>10</v>
      </c>
    </row>
    <row r="31" spans="1:7" x14ac:dyDescent="0.2">
      <c r="A31" s="1155"/>
      <c r="B31" s="1156" t="s">
        <v>56</v>
      </c>
      <c r="C31" s="1169" t="s">
        <v>57</v>
      </c>
      <c r="D31" s="1170">
        <v>60</v>
      </c>
      <c r="E31" s="1170">
        <v>81</v>
      </c>
      <c r="F31" s="1170">
        <v>110</v>
      </c>
      <c r="G31" s="1168" t="s">
        <v>10</v>
      </c>
    </row>
    <row r="32" spans="1:7" x14ac:dyDescent="0.2">
      <c r="A32" s="1155"/>
      <c r="B32" s="1156" t="s">
        <v>58</v>
      </c>
      <c r="C32" s="1169" t="s">
        <v>59</v>
      </c>
      <c r="D32" s="1170">
        <v>34</v>
      </c>
      <c r="E32" s="1170">
        <v>35</v>
      </c>
      <c r="F32" s="1170">
        <v>38</v>
      </c>
      <c r="G32" s="1168" t="s">
        <v>10</v>
      </c>
    </row>
    <row r="33" spans="1:7" x14ac:dyDescent="0.2">
      <c r="A33" s="1155"/>
      <c r="B33" s="1156" t="s">
        <v>60</v>
      </c>
      <c r="C33" s="1169" t="s">
        <v>61</v>
      </c>
      <c r="D33" s="1170">
        <v>475</v>
      </c>
      <c r="E33" s="1170">
        <v>482</v>
      </c>
      <c r="F33" s="1170">
        <v>587</v>
      </c>
      <c r="G33" s="1168" t="s">
        <v>10</v>
      </c>
    </row>
    <row r="34" spans="1:7" x14ac:dyDescent="0.2">
      <c r="A34" s="1155"/>
      <c r="B34" s="1156" t="s">
        <v>62</v>
      </c>
      <c r="C34" s="1169" t="s">
        <v>63</v>
      </c>
      <c r="D34" s="1170">
        <v>318</v>
      </c>
      <c r="E34" s="1170">
        <v>325</v>
      </c>
      <c r="F34" s="1170">
        <v>404</v>
      </c>
      <c r="G34" s="1168" t="s">
        <v>10</v>
      </c>
    </row>
    <row r="35" spans="1:7" x14ac:dyDescent="0.2">
      <c r="A35" s="1155"/>
      <c r="B35" s="1156" t="s">
        <v>64</v>
      </c>
      <c r="C35" s="1169" t="s">
        <v>65</v>
      </c>
      <c r="D35" s="1170">
        <v>47</v>
      </c>
      <c r="E35" s="1170">
        <v>52</v>
      </c>
      <c r="F35" s="1170">
        <v>90</v>
      </c>
      <c r="G35" s="1168" t="s">
        <v>10</v>
      </c>
    </row>
    <row r="36" spans="1:7" x14ac:dyDescent="0.2">
      <c r="A36" s="1155"/>
      <c r="B36" s="1156" t="s">
        <v>66</v>
      </c>
      <c r="C36" s="1172" t="s">
        <v>67</v>
      </c>
      <c r="D36" s="1170">
        <v>45</v>
      </c>
      <c r="E36" s="1170">
        <v>45</v>
      </c>
      <c r="F36" s="1170">
        <v>46</v>
      </c>
      <c r="G36" s="1168" t="s">
        <v>10</v>
      </c>
    </row>
    <row r="37" spans="1:7" x14ac:dyDescent="0.2">
      <c r="A37" s="1155"/>
      <c r="B37" s="1156" t="s">
        <v>68</v>
      </c>
      <c r="C37" s="1172" t="s">
        <v>69</v>
      </c>
      <c r="D37" s="1170">
        <v>23</v>
      </c>
      <c r="E37" s="1170">
        <v>25</v>
      </c>
      <c r="F37" s="1170">
        <v>28</v>
      </c>
      <c r="G37" s="1168" t="s">
        <v>10</v>
      </c>
    </row>
    <row r="38" spans="1:7" x14ac:dyDescent="0.2">
      <c r="A38" s="1157" t="s">
        <v>70</v>
      </c>
      <c r="B38" s="1158"/>
      <c r="C38" s="1173"/>
      <c r="D38" s="1174">
        <v>268</v>
      </c>
      <c r="E38" s="1174">
        <v>413</v>
      </c>
      <c r="F38" s="1174">
        <v>2670</v>
      </c>
      <c r="G38" s="1175">
        <v>76521</v>
      </c>
    </row>
    <row r="39" spans="1:7" ht="14.25" x14ac:dyDescent="0.2">
      <c r="A39" s="1153"/>
      <c r="B39" s="1154" t="s">
        <v>71</v>
      </c>
      <c r="C39" s="1176" t="s">
        <v>72</v>
      </c>
      <c r="D39" s="1170">
        <v>137</v>
      </c>
      <c r="E39" s="1170">
        <v>148</v>
      </c>
      <c r="F39" s="1170">
        <v>2128</v>
      </c>
      <c r="G39" s="1177">
        <v>47831</v>
      </c>
    </row>
    <row r="40" spans="1:7" x14ac:dyDescent="0.2">
      <c r="A40" s="1153"/>
      <c r="B40" s="1154" t="s">
        <v>73</v>
      </c>
      <c r="C40" s="1172"/>
      <c r="D40" s="1170">
        <v>64</v>
      </c>
      <c r="E40" s="1170">
        <v>69</v>
      </c>
      <c r="F40" s="1170">
        <v>224</v>
      </c>
      <c r="G40" s="1177">
        <v>13077</v>
      </c>
    </row>
    <row r="41" spans="1:7" x14ac:dyDescent="0.2">
      <c r="A41" s="1155"/>
      <c r="B41" s="1156" t="s">
        <v>74</v>
      </c>
      <c r="C41" s="1172" t="s">
        <v>75</v>
      </c>
      <c r="D41" s="1170">
        <v>23</v>
      </c>
      <c r="E41" s="1170">
        <v>24</v>
      </c>
      <c r="F41" s="1170">
        <v>158</v>
      </c>
      <c r="G41" s="1177">
        <v>8821</v>
      </c>
    </row>
    <row r="42" spans="1:7" x14ac:dyDescent="0.2">
      <c r="A42" s="1155"/>
      <c r="B42" s="1156" t="s">
        <v>76</v>
      </c>
      <c r="C42" s="1172" t="s">
        <v>77</v>
      </c>
      <c r="D42" s="1170">
        <v>29</v>
      </c>
      <c r="E42" s="1170">
        <v>29</v>
      </c>
      <c r="F42" s="1170">
        <v>40</v>
      </c>
      <c r="G42" s="1177">
        <v>2903</v>
      </c>
    </row>
    <row r="43" spans="1:7" x14ac:dyDescent="0.2">
      <c r="A43" s="1155"/>
      <c r="B43" s="1156" t="s">
        <v>78</v>
      </c>
      <c r="C43" s="1172" t="s">
        <v>79</v>
      </c>
      <c r="D43" s="1170">
        <v>13</v>
      </c>
      <c r="E43" s="1170">
        <v>13</v>
      </c>
      <c r="F43" s="1170">
        <v>16</v>
      </c>
      <c r="G43" s="1177">
        <v>835</v>
      </c>
    </row>
    <row r="44" spans="1:7" x14ac:dyDescent="0.2">
      <c r="A44" s="1155"/>
      <c r="B44" s="1156" t="s">
        <v>80</v>
      </c>
      <c r="C44" s="1172" t="s">
        <v>81</v>
      </c>
      <c r="D44" s="1170">
        <v>9</v>
      </c>
      <c r="E44" s="1170">
        <v>10</v>
      </c>
      <c r="F44" s="1170">
        <v>10</v>
      </c>
      <c r="G44" s="1177">
        <v>518</v>
      </c>
    </row>
    <row r="45" spans="1:7" x14ac:dyDescent="0.2">
      <c r="A45" s="1153"/>
      <c r="B45" s="1154" t="s">
        <v>82</v>
      </c>
      <c r="C45" s="1172" t="s">
        <v>83</v>
      </c>
      <c r="D45" s="1170">
        <v>124</v>
      </c>
      <c r="E45" s="1170">
        <v>132</v>
      </c>
      <c r="F45" s="1170">
        <v>155</v>
      </c>
      <c r="G45" s="1177">
        <v>10848</v>
      </c>
    </row>
    <row r="46" spans="1:7" x14ac:dyDescent="0.2">
      <c r="A46" s="1153"/>
      <c r="B46" s="1154" t="s">
        <v>84</v>
      </c>
      <c r="C46" s="1172" t="s">
        <v>85</v>
      </c>
      <c r="D46" s="1170">
        <v>68</v>
      </c>
      <c r="E46" s="1170">
        <v>71</v>
      </c>
      <c r="F46" s="1170">
        <v>82</v>
      </c>
      <c r="G46" s="1177">
        <v>3650</v>
      </c>
    </row>
    <row r="47" spans="1:7" x14ac:dyDescent="0.2">
      <c r="A47" s="1153"/>
      <c r="B47" s="1154" t="s">
        <v>86</v>
      </c>
      <c r="C47" s="1172" t="s">
        <v>87</v>
      </c>
      <c r="D47" s="1170">
        <v>20</v>
      </c>
      <c r="E47" s="1170">
        <v>20</v>
      </c>
      <c r="F47" s="1170">
        <v>20</v>
      </c>
      <c r="G47" s="1177">
        <v>483</v>
      </c>
    </row>
    <row r="48" spans="1:7" x14ac:dyDescent="0.2">
      <c r="A48" s="1153"/>
      <c r="B48" s="1154" t="s">
        <v>88</v>
      </c>
      <c r="C48" s="1172"/>
      <c r="D48" s="1170">
        <v>34</v>
      </c>
      <c r="E48" s="1170">
        <v>35</v>
      </c>
      <c r="F48" s="1170">
        <v>61</v>
      </c>
      <c r="G48" s="1177">
        <v>632</v>
      </c>
    </row>
    <row r="49" spans="1:7" x14ac:dyDescent="0.2">
      <c r="A49" s="1155"/>
      <c r="B49" s="1156" t="s">
        <v>89</v>
      </c>
      <c r="C49" s="1172" t="s">
        <v>90</v>
      </c>
      <c r="D49" s="1170">
        <v>30</v>
      </c>
      <c r="E49" s="1170">
        <v>30</v>
      </c>
      <c r="F49" s="1170">
        <v>33</v>
      </c>
      <c r="G49" s="1177">
        <v>358</v>
      </c>
    </row>
    <row r="50" spans="1:7" x14ac:dyDescent="0.2">
      <c r="A50" s="1155"/>
      <c r="B50" s="1156" t="s">
        <v>91</v>
      </c>
      <c r="C50" s="1172" t="s">
        <v>92</v>
      </c>
      <c r="D50" s="1170">
        <v>28</v>
      </c>
      <c r="E50" s="1170">
        <v>28</v>
      </c>
      <c r="F50" s="1170">
        <v>28</v>
      </c>
      <c r="G50" s="1177">
        <v>274</v>
      </c>
    </row>
    <row r="51" spans="1:7" x14ac:dyDescent="0.2">
      <c r="A51" s="1157" t="s">
        <v>93</v>
      </c>
      <c r="B51" s="1158"/>
      <c r="C51" s="1173"/>
      <c r="D51" s="1174">
        <v>43</v>
      </c>
      <c r="E51" s="1174">
        <v>44</v>
      </c>
      <c r="F51" s="1178" t="s">
        <v>10</v>
      </c>
      <c r="G51" s="1175">
        <v>12301</v>
      </c>
    </row>
    <row r="52" spans="1:7" x14ac:dyDescent="0.2">
      <c r="A52" s="1157" t="s">
        <v>94</v>
      </c>
      <c r="B52" s="1158"/>
      <c r="C52" s="1173"/>
      <c r="D52" s="1174">
        <v>1</v>
      </c>
      <c r="E52" s="1174">
        <v>5</v>
      </c>
      <c r="F52" s="1178" t="s">
        <v>10</v>
      </c>
      <c r="G52" s="1175">
        <v>285</v>
      </c>
    </row>
    <row r="53" spans="1:7" x14ac:dyDescent="0.2">
      <c r="A53" s="1157" t="s">
        <v>95</v>
      </c>
      <c r="B53" s="1158"/>
      <c r="C53" s="1173" t="s">
        <v>96</v>
      </c>
      <c r="D53" s="1174">
        <v>465</v>
      </c>
      <c r="E53" s="1174">
        <v>478</v>
      </c>
      <c r="F53" s="1174">
        <v>505</v>
      </c>
      <c r="G53" s="1175" t="s">
        <v>10</v>
      </c>
    </row>
    <row r="54" spans="1:7" x14ac:dyDescent="0.2">
      <c r="A54" s="1157" t="s">
        <v>97</v>
      </c>
      <c r="B54" s="1158"/>
      <c r="C54" s="1173" t="s">
        <v>98</v>
      </c>
      <c r="D54" s="1174">
        <v>15</v>
      </c>
      <c r="E54" s="1174">
        <v>15</v>
      </c>
      <c r="F54" s="1174">
        <v>296</v>
      </c>
      <c r="G54" s="1175" t="s">
        <v>10</v>
      </c>
    </row>
    <row r="55" spans="1:7" x14ac:dyDescent="0.2">
      <c r="A55" s="1157" t="s">
        <v>99</v>
      </c>
      <c r="B55" s="1158"/>
      <c r="C55" s="1179">
        <v>799</v>
      </c>
      <c r="D55" s="1174">
        <v>25</v>
      </c>
      <c r="E55" s="1174">
        <v>26</v>
      </c>
      <c r="F55" s="1174">
        <v>267</v>
      </c>
      <c r="G55" s="1175"/>
    </row>
    <row r="56" spans="1:7" x14ac:dyDescent="0.2">
      <c r="A56" s="1157" t="s">
        <v>100</v>
      </c>
      <c r="B56" s="1158"/>
      <c r="C56" s="1173" t="s">
        <v>101</v>
      </c>
      <c r="D56" s="1174">
        <v>621</v>
      </c>
      <c r="E56" s="1174">
        <v>653</v>
      </c>
      <c r="F56" s="1174">
        <v>797</v>
      </c>
      <c r="G56" s="1175" t="s">
        <v>10</v>
      </c>
    </row>
    <row r="57" spans="1:7" x14ac:dyDescent="0.2">
      <c r="A57" s="1157" t="s">
        <v>102</v>
      </c>
      <c r="B57" s="1158"/>
      <c r="C57" s="1173"/>
      <c r="D57" s="1174">
        <v>2744</v>
      </c>
      <c r="E57" s="1174">
        <v>4260</v>
      </c>
      <c r="F57" s="1178" t="s">
        <v>10</v>
      </c>
      <c r="G57" s="1175" t="s">
        <v>10</v>
      </c>
    </row>
    <row r="58" spans="1:7" ht="13.5" thickBot="1" x14ac:dyDescent="0.25">
      <c r="A58" s="1180" t="s">
        <v>103</v>
      </c>
      <c r="B58" s="1181"/>
      <c r="C58" s="1182"/>
      <c r="D58" s="1183">
        <v>23770</v>
      </c>
      <c r="E58" s="1183">
        <v>27910</v>
      </c>
      <c r="F58" s="1183">
        <v>41161</v>
      </c>
      <c r="G58" s="1184">
        <v>89107</v>
      </c>
    </row>
    <row r="59" spans="1:7" x14ac:dyDescent="0.2">
      <c r="A59" s="5"/>
    </row>
    <row r="60" spans="1:7" x14ac:dyDescent="0.2">
      <c r="A60" s="5" t="s">
        <v>104</v>
      </c>
      <c r="D60" s="7"/>
      <c r="E60" s="7"/>
    </row>
    <row r="61" spans="1:7" ht="14.25" x14ac:dyDescent="0.2">
      <c r="A61" s="6" t="s">
        <v>105</v>
      </c>
    </row>
    <row r="62" spans="1:7" ht="14.25" x14ac:dyDescent="0.2">
      <c r="A62" s="6" t="s">
        <v>106</v>
      </c>
      <c r="D62" s="7"/>
    </row>
  </sheetData>
  <mergeCells count="11">
    <mergeCell ref="A53:B53"/>
    <mergeCell ref="A5:B5"/>
    <mergeCell ref="A6:B6"/>
    <mergeCell ref="A38:B38"/>
    <mergeCell ref="A51:B51"/>
    <mergeCell ref="A52:B52"/>
    <mergeCell ref="A54:B54"/>
    <mergeCell ref="A55:B55"/>
    <mergeCell ref="A56:B56"/>
    <mergeCell ref="A57:B57"/>
    <mergeCell ref="A58:B58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11" width="8.140625" style="8" customWidth="1"/>
    <col min="12" max="12" width="8.140625" style="49" customWidth="1"/>
    <col min="13" max="13" width="8.140625" style="8" customWidth="1"/>
    <col min="14" max="14" width="11.42578125" style="8" bestFit="1" customWidth="1"/>
    <col min="15" max="16384" width="9.140625" style="8"/>
  </cols>
  <sheetData>
    <row r="1" spans="1:14" ht="15.75" x14ac:dyDescent="0.25">
      <c r="A1" s="3" t="s">
        <v>107</v>
      </c>
      <c r="B1" s="3"/>
    </row>
    <row r="3" spans="1:14" ht="15.75" x14ac:dyDescent="0.25">
      <c r="A3" s="3" t="s">
        <v>3317</v>
      </c>
      <c r="B3" s="3"/>
    </row>
    <row r="4" spans="1:14" x14ac:dyDescent="0.2">
      <c r="A4" s="9"/>
      <c r="B4" s="9"/>
    </row>
    <row r="5" spans="1:14" x14ac:dyDescent="0.2">
      <c r="A5" s="10" t="s">
        <v>108</v>
      </c>
      <c r="B5" s="10"/>
    </row>
    <row r="6" spans="1:14" x14ac:dyDescent="0.2">
      <c r="A6" s="10" t="s">
        <v>109</v>
      </c>
      <c r="B6" s="10"/>
    </row>
    <row r="7" spans="1:14" x14ac:dyDescent="0.2">
      <c r="A7" s="10" t="s">
        <v>110</v>
      </c>
      <c r="B7" s="10"/>
    </row>
    <row r="8" spans="1:14" x14ac:dyDescent="0.2">
      <c r="A8" s="10" t="s">
        <v>111</v>
      </c>
      <c r="B8" s="10"/>
    </row>
    <row r="9" spans="1:14" x14ac:dyDescent="0.2">
      <c r="A9" s="10"/>
      <c r="B9" s="10"/>
    </row>
    <row r="10" spans="1:14" ht="13.5" thickBot="1" x14ac:dyDescent="0.25">
      <c r="A10" s="11" t="s">
        <v>112</v>
      </c>
      <c r="B10" s="11"/>
    </row>
    <row r="11" spans="1:14" ht="12.75" customHeight="1" x14ac:dyDescent="0.2">
      <c r="A11" s="1002" t="s">
        <v>113</v>
      </c>
      <c r="B11" s="1004" t="s">
        <v>5</v>
      </c>
      <c r="C11" s="1005"/>
      <c r="D11" s="1006"/>
      <c r="E11" s="1004" t="s">
        <v>6</v>
      </c>
      <c r="F11" s="1005"/>
      <c r="G11" s="1006"/>
      <c r="H11" s="1004" t="s">
        <v>7</v>
      </c>
      <c r="I11" s="1005"/>
      <c r="J11" s="1006"/>
      <c r="K11" s="1007" t="s">
        <v>114</v>
      </c>
      <c r="L11" s="1008"/>
      <c r="M11" s="1009"/>
    </row>
    <row r="12" spans="1:14" ht="26.25" thickBot="1" x14ac:dyDescent="0.25">
      <c r="A12" s="1003"/>
      <c r="B12" s="12" t="s">
        <v>115</v>
      </c>
      <c r="C12" s="13" t="s">
        <v>116</v>
      </c>
      <c r="D12" s="14" t="s">
        <v>117</v>
      </c>
      <c r="E12" s="12" t="s">
        <v>115</v>
      </c>
      <c r="F12" s="13" t="s">
        <v>116</v>
      </c>
      <c r="G12" s="14" t="s">
        <v>117</v>
      </c>
      <c r="H12" s="12" t="s">
        <v>115</v>
      </c>
      <c r="I12" s="13" t="s">
        <v>116</v>
      </c>
      <c r="J12" s="14" t="s">
        <v>117</v>
      </c>
      <c r="K12" s="15" t="s">
        <v>118</v>
      </c>
      <c r="L12" s="954" t="s">
        <v>119</v>
      </c>
      <c r="M12" s="16" t="s">
        <v>120</v>
      </c>
    </row>
    <row r="13" spans="1:14" x14ac:dyDescent="0.2">
      <c r="A13" s="17" t="s">
        <v>121</v>
      </c>
      <c r="B13" s="18">
        <v>597</v>
      </c>
      <c r="C13" s="19">
        <v>581</v>
      </c>
      <c r="D13" s="20">
        <v>16</v>
      </c>
      <c r="E13" s="18">
        <v>601</v>
      </c>
      <c r="F13" s="19">
        <v>584</v>
      </c>
      <c r="G13" s="20">
        <v>17</v>
      </c>
      <c r="H13" s="18">
        <v>823</v>
      </c>
      <c r="I13" s="19">
        <v>784</v>
      </c>
      <c r="J13" s="20">
        <v>39</v>
      </c>
      <c r="K13" s="21">
        <v>948</v>
      </c>
      <c r="L13" s="56">
        <v>857.1400000000009</v>
      </c>
      <c r="M13" s="22">
        <v>55.381092936976415</v>
      </c>
      <c r="N13" s="8" t="s">
        <v>122</v>
      </c>
    </row>
    <row r="14" spans="1:14" x14ac:dyDescent="0.2">
      <c r="A14" s="23" t="s">
        <v>123</v>
      </c>
      <c r="B14" s="24">
        <v>504</v>
      </c>
      <c r="C14" s="25">
        <v>494</v>
      </c>
      <c r="D14" s="26">
        <v>10</v>
      </c>
      <c r="E14" s="24">
        <v>509</v>
      </c>
      <c r="F14" s="25">
        <v>499</v>
      </c>
      <c r="G14" s="26">
        <v>10</v>
      </c>
      <c r="H14" s="24">
        <v>553</v>
      </c>
      <c r="I14" s="25">
        <v>536</v>
      </c>
      <c r="J14" s="26">
        <v>17</v>
      </c>
      <c r="K14" s="24">
        <v>635</v>
      </c>
      <c r="L14" s="61">
        <v>570.36</v>
      </c>
      <c r="M14" s="27">
        <v>54.995160950978345</v>
      </c>
      <c r="N14" s="8" t="s">
        <v>122</v>
      </c>
    </row>
    <row r="15" spans="1:14" x14ac:dyDescent="0.2">
      <c r="A15" s="23" t="s">
        <v>124</v>
      </c>
      <c r="B15" s="24">
        <v>283</v>
      </c>
      <c r="C15" s="25">
        <v>278</v>
      </c>
      <c r="D15" s="26">
        <v>5</v>
      </c>
      <c r="E15" s="24">
        <v>283</v>
      </c>
      <c r="F15" s="25">
        <v>278</v>
      </c>
      <c r="G15" s="26">
        <v>5</v>
      </c>
      <c r="H15" s="24">
        <v>324</v>
      </c>
      <c r="I15" s="25">
        <v>319</v>
      </c>
      <c r="J15" s="26">
        <v>5</v>
      </c>
      <c r="K15" s="24">
        <v>350</v>
      </c>
      <c r="L15" s="61">
        <v>323.49</v>
      </c>
      <c r="M15" s="27">
        <v>55.97735633249868</v>
      </c>
      <c r="N15" s="8" t="s">
        <v>122</v>
      </c>
    </row>
    <row r="16" spans="1:14" x14ac:dyDescent="0.2">
      <c r="A16" s="23" t="s">
        <v>125</v>
      </c>
      <c r="B16" s="24">
        <v>241</v>
      </c>
      <c r="C16" s="25">
        <v>236</v>
      </c>
      <c r="D16" s="26">
        <v>5</v>
      </c>
      <c r="E16" s="24">
        <v>242</v>
      </c>
      <c r="F16" s="25">
        <v>237</v>
      </c>
      <c r="G16" s="26">
        <v>5</v>
      </c>
      <c r="H16" s="24">
        <v>283</v>
      </c>
      <c r="I16" s="25">
        <v>276</v>
      </c>
      <c r="J16" s="26">
        <v>7</v>
      </c>
      <c r="K16" s="24">
        <v>297</v>
      </c>
      <c r="L16" s="61">
        <v>278.99</v>
      </c>
      <c r="M16" s="27">
        <v>55.597709595326009</v>
      </c>
      <c r="N16" s="8" t="s">
        <v>122</v>
      </c>
    </row>
    <row r="17" spans="1:14" x14ac:dyDescent="0.2">
      <c r="A17" s="23" t="s">
        <v>126</v>
      </c>
      <c r="B17" s="24">
        <v>117</v>
      </c>
      <c r="C17" s="25">
        <v>115</v>
      </c>
      <c r="D17" s="26">
        <v>2</v>
      </c>
      <c r="E17" s="24">
        <v>119</v>
      </c>
      <c r="F17" s="25">
        <v>117</v>
      </c>
      <c r="G17" s="26">
        <v>2</v>
      </c>
      <c r="H17" s="24">
        <v>145</v>
      </c>
      <c r="I17" s="25">
        <v>143</v>
      </c>
      <c r="J17" s="26">
        <v>2</v>
      </c>
      <c r="K17" s="24">
        <v>150</v>
      </c>
      <c r="L17" s="61">
        <v>137.4</v>
      </c>
      <c r="M17" s="27">
        <v>56.834352256186321</v>
      </c>
      <c r="N17" s="8" t="s">
        <v>122</v>
      </c>
    </row>
    <row r="18" spans="1:14" x14ac:dyDescent="0.2">
      <c r="A18" s="23" t="s">
        <v>127</v>
      </c>
      <c r="B18" s="24">
        <v>321</v>
      </c>
      <c r="C18" s="25">
        <v>315</v>
      </c>
      <c r="D18" s="26">
        <v>6</v>
      </c>
      <c r="E18" s="24">
        <v>326</v>
      </c>
      <c r="F18" s="25">
        <v>319</v>
      </c>
      <c r="G18" s="26">
        <v>7</v>
      </c>
      <c r="H18" s="24">
        <v>380</v>
      </c>
      <c r="I18" s="25">
        <v>371</v>
      </c>
      <c r="J18" s="26">
        <v>9</v>
      </c>
      <c r="K18" s="24">
        <v>397</v>
      </c>
      <c r="L18" s="61">
        <v>373.02</v>
      </c>
      <c r="M18" s="27">
        <v>56.809581255696756</v>
      </c>
      <c r="N18" s="8" t="s">
        <v>122</v>
      </c>
    </row>
    <row r="19" spans="1:14" x14ac:dyDescent="0.2">
      <c r="A19" s="23" t="s">
        <v>128</v>
      </c>
      <c r="B19" s="24">
        <v>185</v>
      </c>
      <c r="C19" s="25">
        <v>183</v>
      </c>
      <c r="D19" s="26">
        <v>2</v>
      </c>
      <c r="E19" s="24">
        <v>189</v>
      </c>
      <c r="F19" s="25">
        <v>186</v>
      </c>
      <c r="G19" s="26">
        <v>3</v>
      </c>
      <c r="H19" s="24">
        <v>214</v>
      </c>
      <c r="I19" s="25">
        <v>211</v>
      </c>
      <c r="J19" s="26">
        <v>3</v>
      </c>
      <c r="K19" s="24">
        <v>231</v>
      </c>
      <c r="L19" s="61">
        <v>213.67999999999995</v>
      </c>
      <c r="M19" s="27">
        <v>55.313552976413355</v>
      </c>
      <c r="N19" s="8" t="s">
        <v>122</v>
      </c>
    </row>
    <row r="20" spans="1:14" x14ac:dyDescent="0.2">
      <c r="A20" s="23" t="s">
        <v>129</v>
      </c>
      <c r="B20" s="24">
        <v>250</v>
      </c>
      <c r="C20" s="25">
        <v>248</v>
      </c>
      <c r="D20" s="26">
        <v>2</v>
      </c>
      <c r="E20" s="24">
        <v>254</v>
      </c>
      <c r="F20" s="25">
        <v>252</v>
      </c>
      <c r="G20" s="26">
        <v>2</v>
      </c>
      <c r="H20" s="24">
        <v>331</v>
      </c>
      <c r="I20" s="25">
        <v>328</v>
      </c>
      <c r="J20" s="26">
        <v>3</v>
      </c>
      <c r="K20" s="24">
        <v>303</v>
      </c>
      <c r="L20" s="61">
        <v>290.69</v>
      </c>
      <c r="M20" s="27">
        <v>56.130018232481333</v>
      </c>
      <c r="N20" s="8" t="s">
        <v>122</v>
      </c>
    </row>
    <row r="21" spans="1:14" x14ac:dyDescent="0.2">
      <c r="A21" s="23" t="s">
        <v>130</v>
      </c>
      <c r="B21" s="24">
        <v>220</v>
      </c>
      <c r="C21" s="25">
        <v>217</v>
      </c>
      <c r="D21" s="26">
        <v>3</v>
      </c>
      <c r="E21" s="24">
        <v>223</v>
      </c>
      <c r="F21" s="25">
        <v>218</v>
      </c>
      <c r="G21" s="26">
        <v>5</v>
      </c>
      <c r="H21" s="24">
        <v>260</v>
      </c>
      <c r="I21" s="25">
        <v>255</v>
      </c>
      <c r="J21" s="26">
        <v>5</v>
      </c>
      <c r="K21" s="24">
        <v>256</v>
      </c>
      <c r="L21" s="61">
        <v>241.98</v>
      </c>
      <c r="M21" s="27">
        <v>53.629597487395657</v>
      </c>
      <c r="N21" s="8" t="s">
        <v>122</v>
      </c>
    </row>
    <row r="22" spans="1:14" x14ac:dyDescent="0.2">
      <c r="A22" s="23" t="s">
        <v>131</v>
      </c>
      <c r="B22" s="24">
        <v>226</v>
      </c>
      <c r="C22" s="25">
        <v>225</v>
      </c>
      <c r="D22" s="26">
        <v>1</v>
      </c>
      <c r="E22" s="24">
        <v>227</v>
      </c>
      <c r="F22" s="25">
        <v>226</v>
      </c>
      <c r="G22" s="26">
        <v>1</v>
      </c>
      <c r="H22" s="24">
        <v>238</v>
      </c>
      <c r="I22" s="25">
        <v>237</v>
      </c>
      <c r="J22" s="26">
        <v>1</v>
      </c>
      <c r="K22" s="24">
        <v>250</v>
      </c>
      <c r="L22" s="61">
        <v>234.27000000000004</v>
      </c>
      <c r="M22" s="27">
        <v>56.225146198830387</v>
      </c>
      <c r="N22" s="8" t="s">
        <v>122</v>
      </c>
    </row>
    <row r="23" spans="1:14" x14ac:dyDescent="0.2">
      <c r="A23" s="23" t="s">
        <v>132</v>
      </c>
      <c r="B23" s="24">
        <v>544</v>
      </c>
      <c r="C23" s="25">
        <v>533</v>
      </c>
      <c r="D23" s="26">
        <v>11</v>
      </c>
      <c r="E23" s="24">
        <v>546</v>
      </c>
      <c r="F23" s="25">
        <v>535</v>
      </c>
      <c r="G23" s="26">
        <v>11</v>
      </c>
      <c r="H23" s="24">
        <v>618</v>
      </c>
      <c r="I23" s="25">
        <v>600</v>
      </c>
      <c r="J23" s="26">
        <v>18</v>
      </c>
      <c r="K23" s="24">
        <v>677</v>
      </c>
      <c r="L23" s="61">
        <v>636.04000000000008</v>
      </c>
      <c r="M23" s="27">
        <v>55.113514873278397</v>
      </c>
      <c r="N23" s="8" t="s">
        <v>122</v>
      </c>
    </row>
    <row r="24" spans="1:14" x14ac:dyDescent="0.2">
      <c r="A24" s="23" t="s">
        <v>133</v>
      </c>
      <c r="B24" s="24">
        <v>300</v>
      </c>
      <c r="C24" s="25">
        <v>295</v>
      </c>
      <c r="D24" s="26">
        <v>5</v>
      </c>
      <c r="E24" s="24">
        <v>302</v>
      </c>
      <c r="F24" s="25">
        <v>297</v>
      </c>
      <c r="G24" s="26">
        <v>5</v>
      </c>
      <c r="H24" s="24">
        <v>323</v>
      </c>
      <c r="I24" s="25">
        <v>317</v>
      </c>
      <c r="J24" s="26">
        <v>6</v>
      </c>
      <c r="K24" s="24">
        <v>368</v>
      </c>
      <c r="L24" s="61">
        <v>342.21999999999991</v>
      </c>
      <c r="M24" s="27">
        <v>53.746741861960139</v>
      </c>
      <c r="N24" s="8" t="s">
        <v>122</v>
      </c>
    </row>
    <row r="25" spans="1:14" x14ac:dyDescent="0.2">
      <c r="A25" s="23" t="s">
        <v>134</v>
      </c>
      <c r="B25" s="24">
        <v>538</v>
      </c>
      <c r="C25" s="25">
        <v>530</v>
      </c>
      <c r="D25" s="26">
        <v>8</v>
      </c>
      <c r="E25" s="24">
        <v>541</v>
      </c>
      <c r="F25" s="25">
        <v>533</v>
      </c>
      <c r="G25" s="26">
        <v>8</v>
      </c>
      <c r="H25" s="24">
        <v>623</v>
      </c>
      <c r="I25" s="25">
        <v>614</v>
      </c>
      <c r="J25" s="26">
        <v>9</v>
      </c>
      <c r="K25" s="24">
        <v>666</v>
      </c>
      <c r="L25" s="61">
        <v>640.48000000000036</v>
      </c>
      <c r="M25" s="27">
        <v>54.340744441668718</v>
      </c>
      <c r="N25" s="8" t="s">
        <v>122</v>
      </c>
    </row>
    <row r="26" spans="1:14" ht="13.5" thickBot="1" x14ac:dyDescent="0.25">
      <c r="A26" s="28" t="s">
        <v>135</v>
      </c>
      <c r="B26" s="29">
        <v>280</v>
      </c>
      <c r="C26" s="30">
        <v>274</v>
      </c>
      <c r="D26" s="31">
        <v>6</v>
      </c>
      <c r="E26" s="29">
        <v>280</v>
      </c>
      <c r="F26" s="30">
        <v>274</v>
      </c>
      <c r="G26" s="31">
        <v>6</v>
      </c>
      <c r="H26" s="29">
        <v>289</v>
      </c>
      <c r="I26" s="30">
        <v>280</v>
      </c>
      <c r="J26" s="31">
        <v>9</v>
      </c>
      <c r="K26" s="29">
        <v>313</v>
      </c>
      <c r="L26" s="74">
        <v>290.85999999999996</v>
      </c>
      <c r="M26" s="32">
        <v>55.425324898576648</v>
      </c>
      <c r="N26" s="8" t="s">
        <v>122</v>
      </c>
    </row>
    <row r="27" spans="1:14" ht="13.5" thickBot="1" x14ac:dyDescent="0.25">
      <c r="A27" s="1185" t="s">
        <v>115</v>
      </c>
      <c r="B27" s="1186">
        <v>4561</v>
      </c>
      <c r="C27" s="1187">
        <v>4480</v>
      </c>
      <c r="D27" s="1188">
        <v>81</v>
      </c>
      <c r="E27" s="1186">
        <v>4642</v>
      </c>
      <c r="F27" s="1187">
        <v>4555</v>
      </c>
      <c r="G27" s="1188">
        <v>87</v>
      </c>
      <c r="H27" s="1186">
        <v>5404</v>
      </c>
      <c r="I27" s="1187">
        <v>5271</v>
      </c>
      <c r="J27" s="1188">
        <v>133</v>
      </c>
      <c r="K27" s="1186">
        <v>5781</v>
      </c>
      <c r="L27" s="1189">
        <v>5430.6200000000017</v>
      </c>
      <c r="M27" s="1190">
        <v>55.263235137056157</v>
      </c>
      <c r="N27" s="8" t="s">
        <v>122</v>
      </c>
    </row>
    <row r="28" spans="1:14" x14ac:dyDescent="0.2">
      <c r="N28" s="8" t="s">
        <v>122</v>
      </c>
    </row>
    <row r="29" spans="1:14" s="33" customFormat="1" ht="13.5" thickBot="1" x14ac:dyDescent="0.25">
      <c r="A29" s="11" t="s">
        <v>136</v>
      </c>
      <c r="B29" s="11"/>
      <c r="C29" s="8"/>
      <c r="D29" s="8"/>
      <c r="E29" s="8"/>
      <c r="F29" s="8"/>
      <c r="G29" s="8"/>
      <c r="H29" s="8"/>
      <c r="I29" s="8"/>
      <c r="J29" s="8"/>
      <c r="K29" s="8"/>
      <c r="L29" s="49"/>
      <c r="M29" s="8"/>
      <c r="N29" s="33" t="s">
        <v>122</v>
      </c>
    </row>
    <row r="30" spans="1:14" x14ac:dyDescent="0.2">
      <c r="A30" s="1002" t="s">
        <v>113</v>
      </c>
      <c r="B30" s="1004" t="s">
        <v>5</v>
      </c>
      <c r="C30" s="1005"/>
      <c r="D30" s="1006"/>
      <c r="E30" s="1004" t="s">
        <v>6</v>
      </c>
      <c r="F30" s="1005"/>
      <c r="G30" s="1006"/>
      <c r="H30" s="1004" t="s">
        <v>7</v>
      </c>
      <c r="I30" s="1005"/>
      <c r="J30" s="1006"/>
      <c r="K30" s="1007" t="s">
        <v>114</v>
      </c>
      <c r="L30" s="1008"/>
      <c r="M30" s="1009"/>
      <c r="N30" s="8" t="s">
        <v>122</v>
      </c>
    </row>
    <row r="31" spans="1:14" ht="26.25" thickBot="1" x14ac:dyDescent="0.25">
      <c r="A31" s="1003"/>
      <c r="B31" s="12" t="s">
        <v>115</v>
      </c>
      <c r="C31" s="13" t="s">
        <v>116</v>
      </c>
      <c r="D31" s="14" t="s">
        <v>117</v>
      </c>
      <c r="E31" s="12" t="s">
        <v>115</v>
      </c>
      <c r="F31" s="13" t="s">
        <v>116</v>
      </c>
      <c r="G31" s="14" t="s">
        <v>117</v>
      </c>
      <c r="H31" s="12" t="s">
        <v>115</v>
      </c>
      <c r="I31" s="13" t="s">
        <v>116</v>
      </c>
      <c r="J31" s="14" t="s">
        <v>117</v>
      </c>
      <c r="K31" s="15" t="s">
        <v>118</v>
      </c>
      <c r="L31" s="954" t="s">
        <v>119</v>
      </c>
      <c r="M31" s="16" t="s">
        <v>120</v>
      </c>
      <c r="N31" s="8" t="s">
        <v>122</v>
      </c>
    </row>
    <row r="32" spans="1:14" x14ac:dyDescent="0.2">
      <c r="A32" s="17" t="s">
        <v>121</v>
      </c>
      <c r="B32" s="18">
        <v>235</v>
      </c>
      <c r="C32" s="19">
        <v>234</v>
      </c>
      <c r="D32" s="20">
        <v>1</v>
      </c>
      <c r="E32" s="18">
        <v>235</v>
      </c>
      <c r="F32" s="19">
        <v>234</v>
      </c>
      <c r="G32" s="20">
        <v>1</v>
      </c>
      <c r="H32" s="18">
        <v>269</v>
      </c>
      <c r="I32" s="19">
        <v>264</v>
      </c>
      <c r="J32" s="20">
        <v>5</v>
      </c>
      <c r="K32" s="21">
        <v>294</v>
      </c>
      <c r="L32" s="56">
        <v>266.75999999999993</v>
      </c>
      <c r="M32" s="22">
        <v>58.359649122807035</v>
      </c>
      <c r="N32" s="8" t="s">
        <v>122</v>
      </c>
    </row>
    <row r="33" spans="1:14" x14ac:dyDescent="0.2">
      <c r="A33" s="23" t="s">
        <v>123</v>
      </c>
      <c r="B33" s="24">
        <v>239</v>
      </c>
      <c r="C33" s="25">
        <v>235</v>
      </c>
      <c r="D33" s="26">
        <v>4</v>
      </c>
      <c r="E33" s="24">
        <v>240</v>
      </c>
      <c r="F33" s="25">
        <v>236</v>
      </c>
      <c r="G33" s="26">
        <v>4</v>
      </c>
      <c r="H33" s="24">
        <v>255</v>
      </c>
      <c r="I33" s="25">
        <v>249</v>
      </c>
      <c r="J33" s="26">
        <v>6</v>
      </c>
      <c r="K33" s="24">
        <v>275</v>
      </c>
      <c r="L33" s="61">
        <v>249.98</v>
      </c>
      <c r="M33" s="27">
        <v>57.96867749419954</v>
      </c>
      <c r="N33" s="8" t="s">
        <v>122</v>
      </c>
    </row>
    <row r="34" spans="1:14" x14ac:dyDescent="0.2">
      <c r="A34" s="23" t="s">
        <v>124</v>
      </c>
      <c r="B34" s="24">
        <v>116</v>
      </c>
      <c r="C34" s="25">
        <v>115</v>
      </c>
      <c r="D34" s="26">
        <v>1</v>
      </c>
      <c r="E34" s="24">
        <v>116</v>
      </c>
      <c r="F34" s="25">
        <v>115</v>
      </c>
      <c r="G34" s="26">
        <v>1</v>
      </c>
      <c r="H34" s="24">
        <v>126</v>
      </c>
      <c r="I34" s="25">
        <v>125</v>
      </c>
      <c r="J34" s="26">
        <v>1</v>
      </c>
      <c r="K34" s="24">
        <v>128</v>
      </c>
      <c r="L34" s="61">
        <v>119.74000000000002</v>
      </c>
      <c r="M34" s="27">
        <v>56.312426925004161</v>
      </c>
      <c r="N34" s="8" t="s">
        <v>122</v>
      </c>
    </row>
    <row r="35" spans="1:14" x14ac:dyDescent="0.2">
      <c r="A35" s="23" t="s">
        <v>125</v>
      </c>
      <c r="B35" s="24">
        <v>106</v>
      </c>
      <c r="C35" s="25">
        <v>102</v>
      </c>
      <c r="D35" s="26">
        <v>4</v>
      </c>
      <c r="E35" s="24">
        <v>106</v>
      </c>
      <c r="F35" s="25">
        <v>102</v>
      </c>
      <c r="G35" s="26">
        <v>4</v>
      </c>
      <c r="H35" s="24">
        <v>110</v>
      </c>
      <c r="I35" s="25">
        <v>104</v>
      </c>
      <c r="J35" s="26">
        <v>6</v>
      </c>
      <c r="K35" s="24">
        <v>115</v>
      </c>
      <c r="L35" s="61">
        <v>105.51999999999998</v>
      </c>
      <c r="M35" s="27">
        <v>57.370166793025035</v>
      </c>
      <c r="N35" s="8" t="s">
        <v>122</v>
      </c>
    </row>
    <row r="36" spans="1:14" x14ac:dyDescent="0.2">
      <c r="A36" s="23" t="s">
        <v>126</v>
      </c>
      <c r="B36" s="24">
        <v>57</v>
      </c>
      <c r="C36" s="25">
        <v>56</v>
      </c>
      <c r="D36" s="26">
        <v>1</v>
      </c>
      <c r="E36" s="24">
        <v>57</v>
      </c>
      <c r="F36" s="25">
        <v>56</v>
      </c>
      <c r="G36" s="26">
        <v>1</v>
      </c>
      <c r="H36" s="24">
        <v>64</v>
      </c>
      <c r="I36" s="25">
        <v>63</v>
      </c>
      <c r="J36" s="26">
        <v>1</v>
      </c>
      <c r="K36" s="24">
        <v>64</v>
      </c>
      <c r="L36" s="61">
        <v>58.02</v>
      </c>
      <c r="M36" s="27">
        <v>58.400379179593244</v>
      </c>
      <c r="N36" s="8" t="s">
        <v>122</v>
      </c>
    </row>
    <row r="37" spans="1:14" x14ac:dyDescent="0.2">
      <c r="A37" s="23" t="s">
        <v>127</v>
      </c>
      <c r="B37" s="24">
        <v>147</v>
      </c>
      <c r="C37" s="25">
        <v>144</v>
      </c>
      <c r="D37" s="26">
        <v>3</v>
      </c>
      <c r="E37" s="24">
        <v>147</v>
      </c>
      <c r="F37" s="25">
        <v>144</v>
      </c>
      <c r="G37" s="26">
        <v>3</v>
      </c>
      <c r="H37" s="24">
        <v>158</v>
      </c>
      <c r="I37" s="25">
        <v>155</v>
      </c>
      <c r="J37" s="26">
        <v>3</v>
      </c>
      <c r="K37" s="24">
        <v>160</v>
      </c>
      <c r="L37" s="61">
        <v>149.40000000000003</v>
      </c>
      <c r="M37" s="27">
        <v>57.277777777777779</v>
      </c>
      <c r="N37" s="8" t="s">
        <v>122</v>
      </c>
    </row>
    <row r="38" spans="1:14" x14ac:dyDescent="0.2">
      <c r="A38" s="23" t="s">
        <v>128</v>
      </c>
      <c r="B38" s="24">
        <v>80</v>
      </c>
      <c r="C38" s="25">
        <v>79</v>
      </c>
      <c r="D38" s="26">
        <v>1</v>
      </c>
      <c r="E38" s="24">
        <v>80</v>
      </c>
      <c r="F38" s="25">
        <v>79</v>
      </c>
      <c r="G38" s="26">
        <v>1</v>
      </c>
      <c r="H38" s="24">
        <v>92</v>
      </c>
      <c r="I38" s="25">
        <v>91</v>
      </c>
      <c r="J38" s="26">
        <v>1</v>
      </c>
      <c r="K38" s="24">
        <v>91</v>
      </c>
      <c r="L38" s="61">
        <v>82.259999999999977</v>
      </c>
      <c r="M38" s="27">
        <v>57.024434719183084</v>
      </c>
      <c r="N38" s="8" t="s">
        <v>122</v>
      </c>
    </row>
    <row r="39" spans="1:14" x14ac:dyDescent="0.2">
      <c r="A39" s="23" t="s">
        <v>129</v>
      </c>
      <c r="B39" s="24">
        <v>108</v>
      </c>
      <c r="C39" s="25">
        <v>108</v>
      </c>
      <c r="D39" s="26">
        <v>0</v>
      </c>
      <c r="E39" s="24">
        <v>108</v>
      </c>
      <c r="F39" s="25">
        <v>108</v>
      </c>
      <c r="G39" s="26">
        <v>0</v>
      </c>
      <c r="H39" s="24">
        <v>120</v>
      </c>
      <c r="I39" s="25">
        <v>120</v>
      </c>
      <c r="J39" s="26">
        <v>0</v>
      </c>
      <c r="K39" s="24">
        <v>115</v>
      </c>
      <c r="L39" s="61">
        <v>109.70000000000002</v>
      </c>
      <c r="M39" s="27">
        <v>56.395897903372806</v>
      </c>
      <c r="N39" s="8" t="s">
        <v>122</v>
      </c>
    </row>
    <row r="40" spans="1:14" x14ac:dyDescent="0.2">
      <c r="A40" s="23" t="s">
        <v>130</v>
      </c>
      <c r="B40" s="24">
        <v>90</v>
      </c>
      <c r="C40" s="25">
        <v>89</v>
      </c>
      <c r="D40" s="26">
        <v>1</v>
      </c>
      <c r="E40" s="24">
        <v>90</v>
      </c>
      <c r="F40" s="25">
        <v>89</v>
      </c>
      <c r="G40" s="26">
        <v>1</v>
      </c>
      <c r="H40" s="24">
        <v>101</v>
      </c>
      <c r="I40" s="25">
        <v>99</v>
      </c>
      <c r="J40" s="26">
        <v>2</v>
      </c>
      <c r="K40" s="24">
        <v>99</v>
      </c>
      <c r="L40" s="61">
        <v>92.39</v>
      </c>
      <c r="M40" s="27">
        <v>54.9146552657214</v>
      </c>
      <c r="N40" s="8" t="s">
        <v>122</v>
      </c>
    </row>
    <row r="41" spans="1:14" x14ac:dyDescent="0.2">
      <c r="A41" s="23" t="s">
        <v>131</v>
      </c>
      <c r="B41" s="24">
        <v>96</v>
      </c>
      <c r="C41" s="25">
        <v>96</v>
      </c>
      <c r="D41" s="26">
        <v>0</v>
      </c>
      <c r="E41" s="24">
        <v>96</v>
      </c>
      <c r="F41" s="25">
        <v>96</v>
      </c>
      <c r="G41" s="26">
        <v>0</v>
      </c>
      <c r="H41" s="24">
        <v>101</v>
      </c>
      <c r="I41" s="25">
        <v>101</v>
      </c>
      <c r="J41" s="26">
        <v>0</v>
      </c>
      <c r="K41" s="24">
        <v>110</v>
      </c>
      <c r="L41" s="61">
        <v>101.17000000000002</v>
      </c>
      <c r="M41" s="27">
        <v>58.749579914994548</v>
      </c>
      <c r="N41" s="8" t="s">
        <v>122</v>
      </c>
    </row>
    <row r="42" spans="1:14" x14ac:dyDescent="0.2">
      <c r="A42" s="23" t="s">
        <v>132</v>
      </c>
      <c r="B42" s="24">
        <v>219</v>
      </c>
      <c r="C42" s="25">
        <v>219</v>
      </c>
      <c r="D42" s="26">
        <v>0</v>
      </c>
      <c r="E42" s="24">
        <v>219</v>
      </c>
      <c r="F42" s="25">
        <v>219</v>
      </c>
      <c r="G42" s="26">
        <v>0</v>
      </c>
      <c r="H42" s="24">
        <v>239</v>
      </c>
      <c r="I42" s="25">
        <v>239</v>
      </c>
      <c r="J42" s="26">
        <v>0</v>
      </c>
      <c r="K42" s="24">
        <v>245</v>
      </c>
      <c r="L42" s="61">
        <v>233.64000000000007</v>
      </c>
      <c r="M42" s="27">
        <v>57.480739599383647</v>
      </c>
      <c r="N42" s="8" t="s">
        <v>122</v>
      </c>
    </row>
    <row r="43" spans="1:14" x14ac:dyDescent="0.2">
      <c r="A43" s="23" t="s">
        <v>133</v>
      </c>
      <c r="B43" s="24">
        <v>134</v>
      </c>
      <c r="C43" s="25">
        <v>132</v>
      </c>
      <c r="D43" s="26">
        <v>2</v>
      </c>
      <c r="E43" s="24">
        <v>134</v>
      </c>
      <c r="F43" s="25">
        <v>132</v>
      </c>
      <c r="G43" s="26">
        <v>2</v>
      </c>
      <c r="H43" s="24">
        <v>140</v>
      </c>
      <c r="I43" s="25">
        <v>138</v>
      </c>
      <c r="J43" s="26">
        <v>2</v>
      </c>
      <c r="K43" s="24">
        <v>154</v>
      </c>
      <c r="L43" s="61">
        <v>143.88000000000002</v>
      </c>
      <c r="M43" s="27">
        <v>57.534612176814001</v>
      </c>
      <c r="N43" s="8" t="s">
        <v>122</v>
      </c>
    </row>
    <row r="44" spans="1:14" x14ac:dyDescent="0.2">
      <c r="A44" s="23" t="s">
        <v>134</v>
      </c>
      <c r="B44" s="24">
        <v>218</v>
      </c>
      <c r="C44" s="25">
        <v>214</v>
      </c>
      <c r="D44" s="26">
        <v>4</v>
      </c>
      <c r="E44" s="24">
        <v>218</v>
      </c>
      <c r="F44" s="25">
        <v>214</v>
      </c>
      <c r="G44" s="26">
        <v>4</v>
      </c>
      <c r="H44" s="24">
        <v>241</v>
      </c>
      <c r="I44" s="25">
        <v>237</v>
      </c>
      <c r="J44" s="26">
        <v>4</v>
      </c>
      <c r="K44" s="24">
        <v>239</v>
      </c>
      <c r="L44" s="61">
        <v>230.49999999999994</v>
      </c>
      <c r="M44" s="27">
        <v>56.544859002169197</v>
      </c>
      <c r="N44" s="8" t="s">
        <v>122</v>
      </c>
    </row>
    <row r="45" spans="1:14" ht="13.5" thickBot="1" x14ac:dyDescent="0.25">
      <c r="A45" s="28" t="s">
        <v>135</v>
      </c>
      <c r="B45" s="29">
        <v>110</v>
      </c>
      <c r="C45" s="30">
        <v>108</v>
      </c>
      <c r="D45" s="31">
        <v>2</v>
      </c>
      <c r="E45" s="29">
        <v>111</v>
      </c>
      <c r="F45" s="30">
        <v>109</v>
      </c>
      <c r="G45" s="31">
        <v>2</v>
      </c>
      <c r="H45" s="29">
        <v>114</v>
      </c>
      <c r="I45" s="30">
        <v>112</v>
      </c>
      <c r="J45" s="31">
        <v>2</v>
      </c>
      <c r="K45" s="29">
        <v>117</v>
      </c>
      <c r="L45" s="74">
        <v>110.54</v>
      </c>
      <c r="M45" s="32">
        <v>56.149629093540796</v>
      </c>
      <c r="N45" s="8" t="s">
        <v>122</v>
      </c>
    </row>
    <row r="46" spans="1:14" ht="13.5" thickBot="1" x14ac:dyDescent="0.25">
      <c r="A46" s="1185" t="s">
        <v>115</v>
      </c>
      <c r="B46" s="1186">
        <v>1942</v>
      </c>
      <c r="C46" s="1187">
        <v>1918</v>
      </c>
      <c r="D46" s="1188">
        <v>24</v>
      </c>
      <c r="E46" s="1186">
        <v>1957</v>
      </c>
      <c r="F46" s="1187">
        <v>1933</v>
      </c>
      <c r="G46" s="1188">
        <v>24</v>
      </c>
      <c r="H46" s="1186">
        <v>2130</v>
      </c>
      <c r="I46" s="1187">
        <v>2097</v>
      </c>
      <c r="J46" s="1188">
        <v>33</v>
      </c>
      <c r="K46" s="1186">
        <v>2200</v>
      </c>
      <c r="L46" s="1189">
        <v>2053.5000000000005</v>
      </c>
      <c r="M46" s="1190">
        <v>57.289622595568517</v>
      </c>
      <c r="N46" s="8" t="s">
        <v>122</v>
      </c>
    </row>
    <row r="47" spans="1:14" x14ac:dyDescent="0.2">
      <c r="N47" s="8" t="s">
        <v>122</v>
      </c>
    </row>
    <row r="48" spans="1:14" ht="13.5" thickBot="1" x14ac:dyDescent="0.25">
      <c r="A48" s="11" t="s">
        <v>137</v>
      </c>
      <c r="B48" s="11"/>
      <c r="N48" s="8" t="s">
        <v>122</v>
      </c>
    </row>
    <row r="49" spans="1:14" ht="12.75" customHeight="1" x14ac:dyDescent="0.2">
      <c r="A49" s="1002" t="s">
        <v>113</v>
      </c>
      <c r="B49" s="1004" t="s">
        <v>5</v>
      </c>
      <c r="C49" s="1005"/>
      <c r="D49" s="1006"/>
      <c r="E49" s="1004" t="s">
        <v>6</v>
      </c>
      <c r="F49" s="1005"/>
      <c r="G49" s="1006"/>
      <c r="H49" s="1004" t="s">
        <v>7</v>
      </c>
      <c r="I49" s="1005"/>
      <c r="J49" s="1006"/>
      <c r="K49" s="1007" t="s">
        <v>114</v>
      </c>
      <c r="L49" s="1008"/>
      <c r="M49" s="1009"/>
      <c r="N49" s="8" t="s">
        <v>122</v>
      </c>
    </row>
    <row r="50" spans="1:14" ht="26.25" thickBot="1" x14ac:dyDescent="0.25">
      <c r="A50" s="1003"/>
      <c r="B50" s="12" t="s">
        <v>115</v>
      </c>
      <c r="C50" s="13" t="s">
        <v>116</v>
      </c>
      <c r="D50" s="14" t="s">
        <v>117</v>
      </c>
      <c r="E50" s="12" t="s">
        <v>115</v>
      </c>
      <c r="F50" s="13" t="s">
        <v>116</v>
      </c>
      <c r="G50" s="14" t="s">
        <v>117</v>
      </c>
      <c r="H50" s="12" t="s">
        <v>115</v>
      </c>
      <c r="I50" s="13" t="s">
        <v>116</v>
      </c>
      <c r="J50" s="14" t="s">
        <v>117</v>
      </c>
      <c r="K50" s="15" t="s">
        <v>118</v>
      </c>
      <c r="L50" s="954" t="s">
        <v>119</v>
      </c>
      <c r="M50" s="16" t="s">
        <v>120</v>
      </c>
      <c r="N50" s="8" t="s">
        <v>122</v>
      </c>
    </row>
    <row r="51" spans="1:14" x14ac:dyDescent="0.2">
      <c r="A51" s="17" t="s">
        <v>121</v>
      </c>
      <c r="B51" s="18">
        <v>938</v>
      </c>
      <c r="C51" s="19">
        <v>938</v>
      </c>
      <c r="D51" s="20">
        <v>0</v>
      </c>
      <c r="E51" s="18">
        <v>940</v>
      </c>
      <c r="F51" s="19">
        <v>940</v>
      </c>
      <c r="G51" s="20">
        <v>0</v>
      </c>
      <c r="H51" s="18">
        <v>1479</v>
      </c>
      <c r="I51" s="19">
        <v>1479</v>
      </c>
      <c r="J51" s="20">
        <v>0</v>
      </c>
      <c r="K51" s="21">
        <v>1434</v>
      </c>
      <c r="L51" s="56">
        <v>1222.1100000000004</v>
      </c>
      <c r="M51" s="22">
        <v>48.12527923018385</v>
      </c>
      <c r="N51" s="8" t="s">
        <v>122</v>
      </c>
    </row>
    <row r="52" spans="1:14" x14ac:dyDescent="0.2">
      <c r="A52" s="23" t="s">
        <v>123</v>
      </c>
      <c r="B52" s="24">
        <v>527</v>
      </c>
      <c r="C52" s="25">
        <v>527</v>
      </c>
      <c r="D52" s="26">
        <v>0</v>
      </c>
      <c r="E52" s="24">
        <v>530</v>
      </c>
      <c r="F52" s="25">
        <v>530</v>
      </c>
      <c r="G52" s="26">
        <v>0</v>
      </c>
      <c r="H52" s="24">
        <v>677</v>
      </c>
      <c r="I52" s="25">
        <v>677</v>
      </c>
      <c r="J52" s="26">
        <v>0</v>
      </c>
      <c r="K52" s="24">
        <v>650</v>
      </c>
      <c r="L52" s="61">
        <v>564.86000000000035</v>
      </c>
      <c r="M52" s="27">
        <v>50.569893424919435</v>
      </c>
      <c r="N52" s="8" t="s">
        <v>122</v>
      </c>
    </row>
    <row r="53" spans="1:14" x14ac:dyDescent="0.2">
      <c r="A53" s="23" t="s">
        <v>124</v>
      </c>
      <c r="B53" s="24">
        <v>332</v>
      </c>
      <c r="C53" s="25">
        <v>332</v>
      </c>
      <c r="D53" s="26">
        <v>0</v>
      </c>
      <c r="E53" s="24">
        <v>332</v>
      </c>
      <c r="F53" s="25">
        <v>332</v>
      </c>
      <c r="G53" s="26">
        <v>0</v>
      </c>
      <c r="H53" s="24">
        <v>406</v>
      </c>
      <c r="I53" s="25">
        <v>406</v>
      </c>
      <c r="J53" s="26">
        <v>0</v>
      </c>
      <c r="K53" s="24">
        <v>399</v>
      </c>
      <c r="L53" s="61">
        <v>357.47000000000008</v>
      </c>
      <c r="M53" s="27">
        <v>51.110177077796713</v>
      </c>
      <c r="N53" s="8" t="s">
        <v>122</v>
      </c>
    </row>
    <row r="54" spans="1:14" x14ac:dyDescent="0.2">
      <c r="A54" s="23" t="s">
        <v>125</v>
      </c>
      <c r="B54" s="24">
        <v>308</v>
      </c>
      <c r="C54" s="25">
        <v>308</v>
      </c>
      <c r="D54" s="26">
        <v>0</v>
      </c>
      <c r="E54" s="24">
        <v>308</v>
      </c>
      <c r="F54" s="25">
        <v>308</v>
      </c>
      <c r="G54" s="26">
        <v>0</v>
      </c>
      <c r="H54" s="24">
        <v>425</v>
      </c>
      <c r="I54" s="25">
        <v>425</v>
      </c>
      <c r="J54" s="26">
        <v>0</v>
      </c>
      <c r="K54" s="24">
        <v>432</v>
      </c>
      <c r="L54" s="61">
        <v>385.73000000000013</v>
      </c>
      <c r="M54" s="27">
        <v>50.452401939180234</v>
      </c>
      <c r="N54" s="8" t="s">
        <v>122</v>
      </c>
    </row>
    <row r="55" spans="1:14" x14ac:dyDescent="0.2">
      <c r="A55" s="23" t="s">
        <v>126</v>
      </c>
      <c r="B55" s="24">
        <v>144</v>
      </c>
      <c r="C55" s="25">
        <v>144</v>
      </c>
      <c r="D55" s="26">
        <v>0</v>
      </c>
      <c r="E55" s="24">
        <v>146</v>
      </c>
      <c r="F55" s="25">
        <v>146</v>
      </c>
      <c r="G55" s="26">
        <v>0</v>
      </c>
      <c r="H55" s="24">
        <v>181</v>
      </c>
      <c r="I55" s="25">
        <v>181</v>
      </c>
      <c r="J55" s="26">
        <v>0</v>
      </c>
      <c r="K55" s="24">
        <v>177</v>
      </c>
      <c r="L55" s="61">
        <v>155.66000000000005</v>
      </c>
      <c r="M55" s="27">
        <v>52.983553899524587</v>
      </c>
      <c r="N55" s="8" t="s">
        <v>122</v>
      </c>
    </row>
    <row r="56" spans="1:14" x14ac:dyDescent="0.2">
      <c r="A56" s="23" t="s">
        <v>127</v>
      </c>
      <c r="B56" s="24">
        <v>361</v>
      </c>
      <c r="C56" s="25">
        <v>361</v>
      </c>
      <c r="D56" s="26">
        <v>0</v>
      </c>
      <c r="E56" s="24">
        <v>362</v>
      </c>
      <c r="F56" s="25">
        <v>362</v>
      </c>
      <c r="G56" s="26">
        <v>0</v>
      </c>
      <c r="H56" s="24">
        <v>425</v>
      </c>
      <c r="I56" s="25">
        <v>425</v>
      </c>
      <c r="J56" s="26">
        <v>0</v>
      </c>
      <c r="K56" s="24">
        <v>413</v>
      </c>
      <c r="L56" s="61">
        <v>370.48000000000036</v>
      </c>
      <c r="M56" s="27">
        <v>53.621922910818355</v>
      </c>
      <c r="N56" s="8" t="s">
        <v>122</v>
      </c>
    </row>
    <row r="57" spans="1:14" x14ac:dyDescent="0.2">
      <c r="A57" s="23" t="s">
        <v>128</v>
      </c>
      <c r="B57" s="24">
        <v>221</v>
      </c>
      <c r="C57" s="25">
        <v>221</v>
      </c>
      <c r="D57" s="26">
        <v>0</v>
      </c>
      <c r="E57" s="24">
        <v>223</v>
      </c>
      <c r="F57" s="25">
        <v>223</v>
      </c>
      <c r="G57" s="26">
        <v>0</v>
      </c>
      <c r="H57" s="24">
        <v>278</v>
      </c>
      <c r="I57" s="25">
        <v>278</v>
      </c>
      <c r="J57" s="26">
        <v>0</v>
      </c>
      <c r="K57" s="24">
        <v>272</v>
      </c>
      <c r="L57" s="61">
        <v>247.13</v>
      </c>
      <c r="M57" s="27">
        <v>50.357322057216834</v>
      </c>
      <c r="N57" s="8" t="s">
        <v>122</v>
      </c>
    </row>
    <row r="58" spans="1:14" x14ac:dyDescent="0.2">
      <c r="A58" s="23" t="s">
        <v>129</v>
      </c>
      <c r="B58" s="24">
        <v>306</v>
      </c>
      <c r="C58" s="25">
        <v>306</v>
      </c>
      <c r="D58" s="26">
        <v>0</v>
      </c>
      <c r="E58" s="24">
        <v>308</v>
      </c>
      <c r="F58" s="25">
        <v>308</v>
      </c>
      <c r="G58" s="26">
        <v>0</v>
      </c>
      <c r="H58" s="24">
        <v>414</v>
      </c>
      <c r="I58" s="25">
        <v>414</v>
      </c>
      <c r="J58" s="26">
        <v>0</v>
      </c>
      <c r="K58" s="24">
        <v>418</v>
      </c>
      <c r="L58" s="61">
        <v>370.2600000000001</v>
      </c>
      <c r="M58" s="27">
        <v>49.931264516826012</v>
      </c>
      <c r="N58" s="8" t="s">
        <v>122</v>
      </c>
    </row>
    <row r="59" spans="1:14" x14ac:dyDescent="0.2">
      <c r="A59" s="23" t="s">
        <v>130</v>
      </c>
      <c r="B59" s="24">
        <v>242</v>
      </c>
      <c r="C59" s="25">
        <v>242</v>
      </c>
      <c r="D59" s="26">
        <v>0</v>
      </c>
      <c r="E59" s="24">
        <v>243</v>
      </c>
      <c r="F59" s="25">
        <v>243</v>
      </c>
      <c r="G59" s="26">
        <v>0</v>
      </c>
      <c r="H59" s="24">
        <v>320</v>
      </c>
      <c r="I59" s="25">
        <v>320</v>
      </c>
      <c r="J59" s="26">
        <v>0</v>
      </c>
      <c r="K59" s="24">
        <v>304</v>
      </c>
      <c r="L59" s="61">
        <v>270.12000000000012</v>
      </c>
      <c r="M59" s="27">
        <v>51.057567007256011</v>
      </c>
      <c r="N59" s="8" t="s">
        <v>122</v>
      </c>
    </row>
    <row r="60" spans="1:14" x14ac:dyDescent="0.2">
      <c r="A60" s="23" t="s">
        <v>131</v>
      </c>
      <c r="B60" s="24">
        <v>241</v>
      </c>
      <c r="C60" s="25">
        <v>241</v>
      </c>
      <c r="D60" s="26">
        <v>0</v>
      </c>
      <c r="E60" s="24">
        <v>241</v>
      </c>
      <c r="F60" s="25">
        <v>241</v>
      </c>
      <c r="G60" s="26">
        <v>0</v>
      </c>
      <c r="H60" s="24">
        <v>324</v>
      </c>
      <c r="I60" s="25">
        <v>324</v>
      </c>
      <c r="J60" s="26">
        <v>0</v>
      </c>
      <c r="K60" s="24">
        <v>318</v>
      </c>
      <c r="L60" s="61">
        <v>279.90000000000003</v>
      </c>
      <c r="M60" s="27">
        <v>51.073776348695951</v>
      </c>
      <c r="N60" s="8" t="s">
        <v>122</v>
      </c>
    </row>
    <row r="61" spans="1:14" x14ac:dyDescent="0.2">
      <c r="A61" s="23" t="s">
        <v>132</v>
      </c>
      <c r="B61" s="24">
        <v>681</v>
      </c>
      <c r="C61" s="25">
        <v>681</v>
      </c>
      <c r="D61" s="26">
        <v>0</v>
      </c>
      <c r="E61" s="24">
        <v>684</v>
      </c>
      <c r="F61" s="25">
        <v>684</v>
      </c>
      <c r="G61" s="26">
        <v>0</v>
      </c>
      <c r="H61" s="24">
        <v>910</v>
      </c>
      <c r="I61" s="25">
        <v>910</v>
      </c>
      <c r="J61" s="26">
        <v>0</v>
      </c>
      <c r="K61" s="24">
        <v>881</v>
      </c>
      <c r="L61" s="61">
        <v>756.02000000000169</v>
      </c>
      <c r="M61" s="27">
        <v>48.778114335599497</v>
      </c>
      <c r="N61" s="8" t="s">
        <v>122</v>
      </c>
    </row>
    <row r="62" spans="1:14" x14ac:dyDescent="0.2">
      <c r="A62" s="23" t="s">
        <v>133</v>
      </c>
      <c r="B62" s="24">
        <v>368</v>
      </c>
      <c r="C62" s="25">
        <v>368</v>
      </c>
      <c r="D62" s="26">
        <v>0</v>
      </c>
      <c r="E62" s="24">
        <v>369</v>
      </c>
      <c r="F62" s="25">
        <v>369</v>
      </c>
      <c r="G62" s="26">
        <v>0</v>
      </c>
      <c r="H62" s="24">
        <v>487</v>
      </c>
      <c r="I62" s="25">
        <v>487</v>
      </c>
      <c r="J62" s="26">
        <v>0</v>
      </c>
      <c r="K62" s="24">
        <v>522</v>
      </c>
      <c r="L62" s="61">
        <v>418.68000000000006</v>
      </c>
      <c r="M62" s="27">
        <v>50.014211330849371</v>
      </c>
      <c r="N62" s="8" t="s">
        <v>122</v>
      </c>
    </row>
    <row r="63" spans="1:14" x14ac:dyDescent="0.2">
      <c r="A63" s="23" t="s">
        <v>134</v>
      </c>
      <c r="B63" s="24">
        <v>651</v>
      </c>
      <c r="C63" s="25">
        <v>651</v>
      </c>
      <c r="D63" s="26">
        <v>0</v>
      </c>
      <c r="E63" s="24">
        <v>655</v>
      </c>
      <c r="F63" s="25">
        <v>655</v>
      </c>
      <c r="G63" s="26">
        <v>0</v>
      </c>
      <c r="H63" s="24">
        <v>835</v>
      </c>
      <c r="I63" s="25">
        <v>835</v>
      </c>
      <c r="J63" s="26">
        <v>0</v>
      </c>
      <c r="K63" s="24">
        <v>815</v>
      </c>
      <c r="L63" s="61">
        <v>751.28000000000009</v>
      </c>
      <c r="M63" s="27">
        <v>50.727198913853684</v>
      </c>
      <c r="N63" s="8" t="s">
        <v>122</v>
      </c>
    </row>
    <row r="64" spans="1:14" ht="13.5" thickBot="1" x14ac:dyDescent="0.25">
      <c r="A64" s="28" t="s">
        <v>135</v>
      </c>
      <c r="B64" s="29">
        <v>340</v>
      </c>
      <c r="C64" s="30">
        <v>340</v>
      </c>
      <c r="D64" s="31">
        <v>0</v>
      </c>
      <c r="E64" s="29">
        <v>340</v>
      </c>
      <c r="F64" s="30">
        <v>340</v>
      </c>
      <c r="G64" s="31">
        <v>0</v>
      </c>
      <c r="H64" s="29">
        <v>438</v>
      </c>
      <c r="I64" s="30">
        <v>438</v>
      </c>
      <c r="J64" s="31">
        <v>0</v>
      </c>
      <c r="K64" s="29">
        <v>429</v>
      </c>
      <c r="L64" s="74">
        <v>376.36</v>
      </c>
      <c r="M64" s="32">
        <v>48.214767775534042</v>
      </c>
      <c r="N64" s="8" t="s">
        <v>122</v>
      </c>
    </row>
    <row r="65" spans="1:14" ht="13.5" thickBot="1" x14ac:dyDescent="0.25">
      <c r="A65" s="1185" t="s">
        <v>115</v>
      </c>
      <c r="B65" s="1186">
        <v>5622</v>
      </c>
      <c r="C65" s="1187">
        <v>5622</v>
      </c>
      <c r="D65" s="1188">
        <v>0</v>
      </c>
      <c r="E65" s="1186">
        <v>5681</v>
      </c>
      <c r="F65" s="1187">
        <v>5681</v>
      </c>
      <c r="G65" s="1188">
        <v>0</v>
      </c>
      <c r="H65" s="1186">
        <v>7599</v>
      </c>
      <c r="I65" s="1187">
        <v>7599</v>
      </c>
      <c r="J65" s="1188">
        <v>0</v>
      </c>
      <c r="K65" s="1186">
        <v>7362</v>
      </c>
      <c r="L65" s="1189">
        <v>6526.0600000000022</v>
      </c>
      <c r="M65" s="1190">
        <v>50.002163633187557</v>
      </c>
      <c r="N65" s="8" t="s">
        <v>122</v>
      </c>
    </row>
    <row r="66" spans="1:14" x14ac:dyDescent="0.2">
      <c r="H66" s="34"/>
    </row>
  </sheetData>
  <mergeCells count="15">
    <mergeCell ref="A30:A31"/>
    <mergeCell ref="B30:D30"/>
    <mergeCell ref="E30:G30"/>
    <mergeCell ref="H30:J30"/>
    <mergeCell ref="K30:M30"/>
    <mergeCell ref="A11:A12"/>
    <mergeCell ref="B11:D11"/>
    <mergeCell ref="E11:G11"/>
    <mergeCell ref="H11:J11"/>
    <mergeCell ref="K11:M11"/>
    <mergeCell ref="A49:A50"/>
    <mergeCell ref="B49:D49"/>
    <mergeCell ref="E49:G49"/>
    <mergeCell ref="H49:J49"/>
    <mergeCell ref="K49:M49"/>
  </mergeCells>
  <pageMargins left="0.11811023622047245" right="0.11811023622047245" top="0.59055118110236227" bottom="0.59055118110236227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="85" zoomScaleNormal="85" workbookViewId="0"/>
  </sheetViews>
  <sheetFormatPr defaultRowHeight="15" x14ac:dyDescent="0.25"/>
  <cols>
    <col min="1" max="1" width="53.5703125" style="8" customWidth="1"/>
    <col min="2" max="11" width="8.140625" style="8" customWidth="1"/>
    <col min="12" max="12" width="8.140625" style="49" customWidth="1"/>
    <col min="13" max="13" width="8.140625" style="8" customWidth="1"/>
    <col min="14" max="16" width="9.140625" style="35"/>
    <col min="17" max="17" width="9.140625" style="35" customWidth="1"/>
    <col min="18" max="16384" width="9.140625" style="35"/>
  </cols>
  <sheetData>
    <row r="1" spans="1:13" ht="15.75" x14ac:dyDescent="0.25">
      <c r="A1" s="3" t="s">
        <v>107</v>
      </c>
      <c r="B1" s="3"/>
    </row>
    <row r="3" spans="1:13" x14ac:dyDescent="0.25">
      <c r="A3" s="10" t="s">
        <v>108</v>
      </c>
      <c r="B3" s="10"/>
    </row>
    <row r="4" spans="1:13" x14ac:dyDescent="0.25">
      <c r="A4" s="10" t="s">
        <v>109</v>
      </c>
      <c r="B4" s="10"/>
    </row>
    <row r="5" spans="1:13" x14ac:dyDescent="0.25">
      <c r="A5" s="10" t="s">
        <v>138</v>
      </c>
      <c r="B5" s="10"/>
    </row>
    <row r="6" spans="1:13" x14ac:dyDescent="0.25">
      <c r="A6" s="10" t="s">
        <v>139</v>
      </c>
      <c r="B6" s="10"/>
    </row>
    <row r="7" spans="1:13" x14ac:dyDescent="0.25">
      <c r="A7" s="10"/>
      <c r="B7" s="10"/>
    </row>
    <row r="8" spans="1:13" ht="15.75" x14ac:dyDescent="0.25">
      <c r="A8" s="3" t="s">
        <v>3318</v>
      </c>
      <c r="B8" s="3"/>
    </row>
    <row r="9" spans="1:13" ht="15.75" thickBot="1" x14ac:dyDescent="0.3">
      <c r="A9" s="10"/>
      <c r="B9" s="10"/>
    </row>
    <row r="10" spans="1:13" x14ac:dyDescent="0.25">
      <c r="A10" s="1002" t="s">
        <v>4</v>
      </c>
      <c r="B10" s="1004" t="s">
        <v>5</v>
      </c>
      <c r="C10" s="1005"/>
      <c r="D10" s="1006"/>
      <c r="E10" s="1004" t="s">
        <v>6</v>
      </c>
      <c r="F10" s="1005"/>
      <c r="G10" s="1006"/>
      <c r="H10" s="1004" t="s">
        <v>7</v>
      </c>
      <c r="I10" s="1005"/>
      <c r="J10" s="1006"/>
      <c r="K10" s="1004" t="s">
        <v>114</v>
      </c>
      <c r="L10" s="1005"/>
      <c r="M10" s="1006"/>
    </row>
    <row r="11" spans="1:13" ht="26.25" thickBot="1" x14ac:dyDescent="0.3">
      <c r="A11" s="1003"/>
      <c r="B11" s="12" t="s">
        <v>115</v>
      </c>
      <c r="C11" s="13" t="s">
        <v>116</v>
      </c>
      <c r="D11" s="14" t="s">
        <v>117</v>
      </c>
      <c r="E11" s="12" t="s">
        <v>115</v>
      </c>
      <c r="F11" s="13" t="s">
        <v>116</v>
      </c>
      <c r="G11" s="14" t="s">
        <v>117</v>
      </c>
      <c r="H11" s="12" t="s">
        <v>115</v>
      </c>
      <c r="I11" s="13" t="s">
        <v>116</v>
      </c>
      <c r="J11" s="14" t="s">
        <v>117</v>
      </c>
      <c r="K11" s="12" t="s">
        <v>118</v>
      </c>
      <c r="L11" s="928" t="s">
        <v>119</v>
      </c>
      <c r="M11" s="14" t="s">
        <v>120</v>
      </c>
    </row>
    <row r="12" spans="1:13" s="8" customFormat="1" ht="12.75" x14ac:dyDescent="0.2">
      <c r="A12" s="23" t="s">
        <v>140</v>
      </c>
      <c r="B12" s="24">
        <v>337</v>
      </c>
      <c r="C12" s="25">
        <v>337</v>
      </c>
      <c r="D12" s="26">
        <v>0</v>
      </c>
      <c r="E12" s="24">
        <v>344</v>
      </c>
      <c r="F12" s="25">
        <v>344</v>
      </c>
      <c r="G12" s="26">
        <v>0</v>
      </c>
      <c r="H12" s="24">
        <v>388</v>
      </c>
      <c r="I12" s="25">
        <v>388</v>
      </c>
      <c r="J12" s="26">
        <v>0</v>
      </c>
      <c r="K12" s="24">
        <v>376</v>
      </c>
      <c r="L12" s="61">
        <v>303.40000000000003</v>
      </c>
      <c r="M12" s="27">
        <v>50.600791034937373</v>
      </c>
    </row>
    <row r="13" spans="1:13" s="8" customFormat="1" ht="12.75" x14ac:dyDescent="0.2">
      <c r="A13" s="23" t="s">
        <v>141</v>
      </c>
      <c r="B13" s="24">
        <v>1024</v>
      </c>
      <c r="C13" s="25">
        <v>868</v>
      </c>
      <c r="D13" s="26">
        <v>156</v>
      </c>
      <c r="E13" s="24">
        <v>1049</v>
      </c>
      <c r="F13" s="25">
        <v>881</v>
      </c>
      <c r="G13" s="26">
        <v>168</v>
      </c>
      <c r="H13" s="24">
        <v>1518</v>
      </c>
      <c r="I13" s="25">
        <v>1047</v>
      </c>
      <c r="J13" s="26">
        <v>471</v>
      </c>
      <c r="K13" s="24">
        <v>2225</v>
      </c>
      <c r="L13" s="61">
        <v>1042.5799999999979</v>
      </c>
      <c r="M13" s="27">
        <v>54.929252431468235</v>
      </c>
    </row>
    <row r="14" spans="1:13" s="8" customFormat="1" ht="12.75" x14ac:dyDescent="0.2">
      <c r="A14" s="23" t="s">
        <v>142</v>
      </c>
      <c r="B14" s="24">
        <v>95</v>
      </c>
      <c r="C14" s="25">
        <v>60</v>
      </c>
      <c r="D14" s="26">
        <v>35</v>
      </c>
      <c r="E14" s="24">
        <v>96</v>
      </c>
      <c r="F14" s="25">
        <v>61</v>
      </c>
      <c r="G14" s="26">
        <v>35</v>
      </c>
      <c r="H14" s="24">
        <v>114</v>
      </c>
      <c r="I14" s="25">
        <v>69</v>
      </c>
      <c r="J14" s="26">
        <v>45</v>
      </c>
      <c r="K14" s="24">
        <v>208</v>
      </c>
      <c r="L14" s="61">
        <v>107.43000000000002</v>
      </c>
      <c r="M14" s="27">
        <v>48.839383784790101</v>
      </c>
    </row>
    <row r="15" spans="1:13" s="8" customFormat="1" ht="12.75" x14ac:dyDescent="0.2">
      <c r="A15" s="23" t="s">
        <v>143</v>
      </c>
      <c r="B15" s="24">
        <v>443</v>
      </c>
      <c r="C15" s="25">
        <v>345</v>
      </c>
      <c r="D15" s="26">
        <v>98</v>
      </c>
      <c r="E15" s="24">
        <v>452</v>
      </c>
      <c r="F15" s="25">
        <v>348</v>
      </c>
      <c r="G15" s="26">
        <v>104</v>
      </c>
      <c r="H15" s="24">
        <v>527</v>
      </c>
      <c r="I15" s="25">
        <v>389</v>
      </c>
      <c r="J15" s="26">
        <v>138</v>
      </c>
      <c r="K15" s="24">
        <v>671</v>
      </c>
      <c r="L15" s="61">
        <v>401.93000000000006</v>
      </c>
      <c r="M15" s="27">
        <v>52.703518025526819</v>
      </c>
    </row>
    <row r="16" spans="1:13" s="8" customFormat="1" ht="12.75" x14ac:dyDescent="0.2">
      <c r="A16" s="23" t="s">
        <v>144</v>
      </c>
      <c r="B16" s="24">
        <v>216</v>
      </c>
      <c r="C16" s="25">
        <v>161</v>
      </c>
      <c r="D16" s="26">
        <v>55</v>
      </c>
      <c r="E16" s="24">
        <v>220</v>
      </c>
      <c r="F16" s="25">
        <v>161</v>
      </c>
      <c r="G16" s="26">
        <v>59</v>
      </c>
      <c r="H16" s="24">
        <v>257</v>
      </c>
      <c r="I16" s="25">
        <v>174</v>
      </c>
      <c r="J16" s="26">
        <v>83</v>
      </c>
      <c r="K16" s="24">
        <v>376</v>
      </c>
      <c r="L16" s="61">
        <v>227.7399999999999</v>
      </c>
      <c r="M16" s="27">
        <v>50.763019232458113</v>
      </c>
    </row>
    <row r="17" spans="1:13" s="8" customFormat="1" ht="12.75" x14ac:dyDescent="0.2">
      <c r="A17" s="23" t="s">
        <v>145</v>
      </c>
      <c r="B17" s="24">
        <v>255</v>
      </c>
      <c r="C17" s="25">
        <v>141</v>
      </c>
      <c r="D17" s="26">
        <v>114</v>
      </c>
      <c r="E17" s="24">
        <v>265</v>
      </c>
      <c r="F17" s="25">
        <v>141</v>
      </c>
      <c r="G17" s="26">
        <v>124</v>
      </c>
      <c r="H17" s="24">
        <v>332</v>
      </c>
      <c r="I17" s="25">
        <v>165</v>
      </c>
      <c r="J17" s="26">
        <v>167</v>
      </c>
      <c r="K17" s="24">
        <v>673</v>
      </c>
      <c r="L17" s="61">
        <v>428.00000000000006</v>
      </c>
      <c r="M17" s="27">
        <v>51.135420560747662</v>
      </c>
    </row>
    <row r="18" spans="1:13" s="8" customFormat="1" ht="12.75" x14ac:dyDescent="0.2">
      <c r="A18" s="23" t="s">
        <v>146</v>
      </c>
      <c r="B18" s="24">
        <v>48</v>
      </c>
      <c r="C18" s="25">
        <v>17</v>
      </c>
      <c r="D18" s="26">
        <v>31</v>
      </c>
      <c r="E18" s="24">
        <v>48</v>
      </c>
      <c r="F18" s="25">
        <v>17</v>
      </c>
      <c r="G18" s="26">
        <v>31</v>
      </c>
      <c r="H18" s="24">
        <v>51</v>
      </c>
      <c r="I18" s="25">
        <v>17</v>
      </c>
      <c r="J18" s="26">
        <v>34</v>
      </c>
      <c r="K18" s="24">
        <v>75</v>
      </c>
      <c r="L18" s="61">
        <v>19.669999999999998</v>
      </c>
      <c r="M18" s="27">
        <v>53.722674123030004</v>
      </c>
    </row>
    <row r="19" spans="1:13" s="8" customFormat="1" ht="12.75" x14ac:dyDescent="0.2">
      <c r="A19" s="23" t="s">
        <v>147</v>
      </c>
      <c r="B19" s="24">
        <v>369</v>
      </c>
      <c r="C19" s="25">
        <v>260</v>
      </c>
      <c r="D19" s="26">
        <v>109</v>
      </c>
      <c r="E19" s="24">
        <v>379</v>
      </c>
      <c r="F19" s="25">
        <v>261</v>
      </c>
      <c r="G19" s="26">
        <v>118</v>
      </c>
      <c r="H19" s="24">
        <v>511</v>
      </c>
      <c r="I19" s="25">
        <v>297</v>
      </c>
      <c r="J19" s="26">
        <v>214</v>
      </c>
      <c r="K19" s="24">
        <v>1030</v>
      </c>
      <c r="L19" s="61">
        <v>626.63</v>
      </c>
      <c r="M19" s="27">
        <v>51.878484911351194</v>
      </c>
    </row>
    <row r="20" spans="1:13" s="8" customFormat="1" ht="12.75" x14ac:dyDescent="0.2">
      <c r="A20" s="23" t="s">
        <v>148</v>
      </c>
      <c r="B20" s="24">
        <v>97</v>
      </c>
      <c r="C20" s="25">
        <v>44</v>
      </c>
      <c r="D20" s="26">
        <v>53</v>
      </c>
      <c r="E20" s="24">
        <v>117</v>
      </c>
      <c r="F20" s="25">
        <v>63</v>
      </c>
      <c r="G20" s="26">
        <v>54</v>
      </c>
      <c r="H20" s="24">
        <v>160</v>
      </c>
      <c r="I20" s="25">
        <v>86</v>
      </c>
      <c r="J20" s="26">
        <v>74</v>
      </c>
      <c r="K20" s="24">
        <v>302</v>
      </c>
      <c r="L20" s="61">
        <v>110.79</v>
      </c>
      <c r="M20" s="27">
        <v>51.63340554201644</v>
      </c>
    </row>
    <row r="21" spans="1:13" s="8" customFormat="1" ht="12.75" x14ac:dyDescent="0.2">
      <c r="A21" s="23" t="s">
        <v>149</v>
      </c>
      <c r="B21" s="24">
        <v>193</v>
      </c>
      <c r="C21" s="25">
        <v>148</v>
      </c>
      <c r="D21" s="26">
        <v>45</v>
      </c>
      <c r="E21" s="24">
        <v>195</v>
      </c>
      <c r="F21" s="25">
        <v>149</v>
      </c>
      <c r="G21" s="26">
        <v>46</v>
      </c>
      <c r="H21" s="24">
        <v>227</v>
      </c>
      <c r="I21" s="25">
        <v>169</v>
      </c>
      <c r="J21" s="26">
        <v>58</v>
      </c>
      <c r="K21" s="24">
        <v>276</v>
      </c>
      <c r="L21" s="61">
        <v>189.06000000000009</v>
      </c>
      <c r="M21" s="27">
        <v>54.534962445784373</v>
      </c>
    </row>
    <row r="22" spans="1:13" s="8" customFormat="1" ht="12.75" x14ac:dyDescent="0.2">
      <c r="A22" s="23" t="s">
        <v>150</v>
      </c>
      <c r="B22" s="24">
        <v>60</v>
      </c>
      <c r="C22" s="25">
        <v>13</v>
      </c>
      <c r="D22" s="26">
        <v>47</v>
      </c>
      <c r="E22" s="24">
        <v>81</v>
      </c>
      <c r="F22" s="25">
        <v>33</v>
      </c>
      <c r="G22" s="26">
        <v>48</v>
      </c>
      <c r="H22" s="24">
        <v>110</v>
      </c>
      <c r="I22" s="25">
        <v>52</v>
      </c>
      <c r="J22" s="26">
        <v>58</v>
      </c>
      <c r="K22" s="24">
        <v>406</v>
      </c>
      <c r="L22" s="61">
        <v>253.16000000000003</v>
      </c>
      <c r="M22" s="27">
        <v>46.910214883867901</v>
      </c>
    </row>
    <row r="23" spans="1:13" s="8" customFormat="1" ht="12.75" x14ac:dyDescent="0.2">
      <c r="A23" s="23" t="s">
        <v>151</v>
      </c>
      <c r="B23" s="24">
        <v>471</v>
      </c>
      <c r="C23" s="25">
        <v>337</v>
      </c>
      <c r="D23" s="26">
        <v>134</v>
      </c>
      <c r="E23" s="24">
        <v>484</v>
      </c>
      <c r="F23" s="25">
        <v>338</v>
      </c>
      <c r="G23" s="26">
        <v>146</v>
      </c>
      <c r="H23" s="24">
        <v>637</v>
      </c>
      <c r="I23" s="25">
        <v>426</v>
      </c>
      <c r="J23" s="26">
        <v>211</v>
      </c>
      <c r="K23" s="24">
        <v>741</v>
      </c>
      <c r="L23" s="61">
        <v>491.86000000000007</v>
      </c>
      <c r="M23" s="27">
        <v>54.719920302525118</v>
      </c>
    </row>
    <row r="24" spans="1:13" s="8" customFormat="1" ht="12.75" x14ac:dyDescent="0.2">
      <c r="A24" s="23" t="s">
        <v>152</v>
      </c>
      <c r="B24" s="24">
        <v>102</v>
      </c>
      <c r="C24" s="25">
        <v>22</v>
      </c>
      <c r="D24" s="26">
        <v>80</v>
      </c>
      <c r="E24" s="24">
        <v>112</v>
      </c>
      <c r="F24" s="25">
        <v>22</v>
      </c>
      <c r="G24" s="26">
        <v>90</v>
      </c>
      <c r="H24" s="24">
        <v>151</v>
      </c>
      <c r="I24" s="25">
        <v>26</v>
      </c>
      <c r="J24" s="26">
        <v>125</v>
      </c>
      <c r="K24" s="24">
        <v>353</v>
      </c>
      <c r="L24" s="61">
        <v>175.97000000000003</v>
      </c>
      <c r="M24" s="27">
        <v>49.182048076376645</v>
      </c>
    </row>
    <row r="25" spans="1:13" s="8" customFormat="1" ht="12.75" x14ac:dyDescent="0.2">
      <c r="A25" s="23" t="s">
        <v>153</v>
      </c>
      <c r="B25" s="24">
        <v>47</v>
      </c>
      <c r="C25" s="25">
        <v>7</v>
      </c>
      <c r="D25" s="26">
        <v>40</v>
      </c>
      <c r="E25" s="24">
        <v>47</v>
      </c>
      <c r="F25" s="25">
        <v>7</v>
      </c>
      <c r="G25" s="26">
        <v>40</v>
      </c>
      <c r="H25" s="24">
        <v>87</v>
      </c>
      <c r="I25" s="25">
        <v>9</v>
      </c>
      <c r="J25" s="26">
        <v>78</v>
      </c>
      <c r="K25" s="24">
        <v>121</v>
      </c>
      <c r="L25" s="61">
        <v>53</v>
      </c>
      <c r="M25" s="27">
        <v>52.827547169811318</v>
      </c>
    </row>
    <row r="26" spans="1:13" s="8" customFormat="1" ht="12.75" x14ac:dyDescent="0.2">
      <c r="A26" s="23" t="s">
        <v>154</v>
      </c>
      <c r="B26" s="24">
        <v>11</v>
      </c>
      <c r="C26" s="25">
        <v>7</v>
      </c>
      <c r="D26" s="26">
        <v>4</v>
      </c>
      <c r="E26" s="24">
        <v>11</v>
      </c>
      <c r="F26" s="25">
        <v>7</v>
      </c>
      <c r="G26" s="26">
        <v>4</v>
      </c>
      <c r="H26" s="24">
        <v>11</v>
      </c>
      <c r="I26" s="25">
        <v>7</v>
      </c>
      <c r="J26" s="26">
        <v>4</v>
      </c>
      <c r="K26" s="24">
        <v>13</v>
      </c>
      <c r="L26" s="61">
        <v>7.2000000000000011</v>
      </c>
      <c r="M26" s="27">
        <v>58.766666666666659</v>
      </c>
    </row>
    <row r="27" spans="1:13" s="8" customFormat="1" ht="12.75" x14ac:dyDescent="0.2">
      <c r="A27" s="23" t="s">
        <v>155</v>
      </c>
      <c r="B27" s="24">
        <v>277</v>
      </c>
      <c r="C27" s="25">
        <v>198</v>
      </c>
      <c r="D27" s="26">
        <v>79</v>
      </c>
      <c r="E27" s="24">
        <v>290</v>
      </c>
      <c r="F27" s="25">
        <v>206</v>
      </c>
      <c r="G27" s="26">
        <v>84</v>
      </c>
      <c r="H27" s="24">
        <v>415</v>
      </c>
      <c r="I27" s="25">
        <v>248</v>
      </c>
      <c r="J27" s="26">
        <v>167</v>
      </c>
      <c r="K27" s="24">
        <v>557</v>
      </c>
      <c r="L27" s="61">
        <v>387.07000000000011</v>
      </c>
      <c r="M27" s="27">
        <v>54.444247810473541</v>
      </c>
    </row>
    <row r="28" spans="1:13" s="8" customFormat="1" ht="12.75" x14ac:dyDescent="0.2">
      <c r="A28" s="23" t="s">
        <v>156</v>
      </c>
      <c r="B28" s="24">
        <v>12</v>
      </c>
      <c r="C28" s="25">
        <v>1</v>
      </c>
      <c r="D28" s="26">
        <v>11</v>
      </c>
      <c r="E28" s="24">
        <v>12</v>
      </c>
      <c r="F28" s="25">
        <v>1</v>
      </c>
      <c r="G28" s="26">
        <v>11</v>
      </c>
      <c r="H28" s="24">
        <v>12</v>
      </c>
      <c r="I28" s="25">
        <v>1</v>
      </c>
      <c r="J28" s="26">
        <v>11</v>
      </c>
      <c r="K28" s="24">
        <v>20</v>
      </c>
      <c r="L28" s="61">
        <v>11.410000000000002</v>
      </c>
      <c r="M28" s="27">
        <v>51.000438212094636</v>
      </c>
    </row>
    <row r="29" spans="1:13" s="8" customFormat="1" ht="12.75" x14ac:dyDescent="0.2">
      <c r="A29" s="23" t="s">
        <v>157</v>
      </c>
      <c r="B29" s="24">
        <v>362</v>
      </c>
      <c r="C29" s="25">
        <v>308</v>
      </c>
      <c r="D29" s="26">
        <v>54</v>
      </c>
      <c r="E29" s="24">
        <v>371</v>
      </c>
      <c r="F29" s="25">
        <v>313</v>
      </c>
      <c r="G29" s="26">
        <v>58</v>
      </c>
      <c r="H29" s="24">
        <v>456</v>
      </c>
      <c r="I29" s="25">
        <v>377</v>
      </c>
      <c r="J29" s="26">
        <v>79</v>
      </c>
      <c r="K29" s="24">
        <v>588</v>
      </c>
      <c r="L29" s="61">
        <v>453.84999999999997</v>
      </c>
      <c r="M29" s="27">
        <v>54.469086702655055</v>
      </c>
    </row>
    <row r="30" spans="1:13" s="8" customFormat="1" ht="12.75" x14ac:dyDescent="0.2">
      <c r="A30" s="23" t="s">
        <v>158</v>
      </c>
      <c r="B30" s="24">
        <v>51</v>
      </c>
      <c r="C30" s="25">
        <v>34</v>
      </c>
      <c r="D30" s="26">
        <v>17</v>
      </c>
      <c r="E30" s="24">
        <v>53</v>
      </c>
      <c r="F30" s="25">
        <v>36</v>
      </c>
      <c r="G30" s="26">
        <v>17</v>
      </c>
      <c r="H30" s="24">
        <v>67</v>
      </c>
      <c r="I30" s="25">
        <v>44</v>
      </c>
      <c r="J30" s="26">
        <v>23</v>
      </c>
      <c r="K30" s="24">
        <v>127</v>
      </c>
      <c r="L30" s="61">
        <v>85.910000000000011</v>
      </c>
      <c r="M30" s="27">
        <v>50.474508206262357</v>
      </c>
    </row>
    <row r="31" spans="1:13" s="8" customFormat="1" ht="12.75" x14ac:dyDescent="0.2">
      <c r="A31" s="23" t="s">
        <v>159</v>
      </c>
      <c r="B31" s="24">
        <v>582</v>
      </c>
      <c r="C31" s="25">
        <v>478</v>
      </c>
      <c r="D31" s="26">
        <v>104</v>
      </c>
      <c r="E31" s="24">
        <v>601</v>
      </c>
      <c r="F31" s="25">
        <v>486</v>
      </c>
      <c r="G31" s="26">
        <v>115</v>
      </c>
      <c r="H31" s="24">
        <v>850</v>
      </c>
      <c r="I31" s="25">
        <v>586</v>
      </c>
      <c r="J31" s="26">
        <v>264</v>
      </c>
      <c r="K31" s="24">
        <v>1105</v>
      </c>
      <c r="L31" s="61">
        <v>765.71000000000026</v>
      </c>
      <c r="M31" s="27">
        <v>52.934786015593346</v>
      </c>
    </row>
    <row r="32" spans="1:13" s="8" customFormat="1" ht="12.75" x14ac:dyDescent="0.2">
      <c r="A32" s="23" t="s">
        <v>160</v>
      </c>
      <c r="B32" s="24">
        <v>118</v>
      </c>
      <c r="C32" s="25">
        <v>31</v>
      </c>
      <c r="D32" s="26">
        <v>87</v>
      </c>
      <c r="E32" s="24">
        <v>128</v>
      </c>
      <c r="F32" s="25">
        <v>31</v>
      </c>
      <c r="G32" s="26">
        <v>97</v>
      </c>
      <c r="H32" s="24">
        <v>296</v>
      </c>
      <c r="I32" s="25">
        <v>34</v>
      </c>
      <c r="J32" s="26">
        <v>262</v>
      </c>
      <c r="K32" s="24">
        <v>399</v>
      </c>
      <c r="L32" s="61">
        <v>133.19000000000003</v>
      </c>
      <c r="M32" s="27">
        <v>50.896726480967054</v>
      </c>
    </row>
    <row r="33" spans="1:13" s="8" customFormat="1" ht="12.75" x14ac:dyDescent="0.2">
      <c r="A33" s="23" t="s">
        <v>161</v>
      </c>
      <c r="B33" s="24">
        <v>90</v>
      </c>
      <c r="C33" s="25">
        <v>49</v>
      </c>
      <c r="D33" s="26">
        <v>41</v>
      </c>
      <c r="E33" s="24">
        <v>92</v>
      </c>
      <c r="F33" s="25">
        <v>50</v>
      </c>
      <c r="G33" s="26">
        <v>42</v>
      </c>
      <c r="H33" s="24">
        <v>104</v>
      </c>
      <c r="I33" s="25">
        <v>58</v>
      </c>
      <c r="J33" s="26">
        <v>46</v>
      </c>
      <c r="K33" s="24">
        <v>113</v>
      </c>
      <c r="L33" s="61">
        <v>67.88</v>
      </c>
      <c r="M33" s="27">
        <v>55.971714790807304</v>
      </c>
    </row>
    <row r="34" spans="1:13" s="8" customFormat="1" ht="12.75" x14ac:dyDescent="0.2">
      <c r="A34" s="23" t="s">
        <v>162</v>
      </c>
      <c r="B34" s="24">
        <v>15</v>
      </c>
      <c r="C34" s="25">
        <v>0</v>
      </c>
      <c r="D34" s="26">
        <v>15</v>
      </c>
      <c r="E34" s="24">
        <v>15</v>
      </c>
      <c r="F34" s="25">
        <v>0</v>
      </c>
      <c r="G34" s="26">
        <v>15</v>
      </c>
      <c r="H34" s="24">
        <v>17</v>
      </c>
      <c r="I34" s="25">
        <v>0</v>
      </c>
      <c r="J34" s="26">
        <v>17</v>
      </c>
      <c r="K34" s="24">
        <v>17</v>
      </c>
      <c r="L34" s="61">
        <v>6.66</v>
      </c>
      <c r="M34" s="27">
        <v>44.987987987987978</v>
      </c>
    </row>
    <row r="35" spans="1:13" s="8" customFormat="1" ht="12.75" x14ac:dyDescent="0.2">
      <c r="A35" s="23" t="s">
        <v>163</v>
      </c>
      <c r="B35" s="24">
        <v>587</v>
      </c>
      <c r="C35" s="25">
        <v>521</v>
      </c>
      <c r="D35" s="26">
        <v>66</v>
      </c>
      <c r="E35" s="24">
        <v>616</v>
      </c>
      <c r="F35" s="25">
        <v>546</v>
      </c>
      <c r="G35" s="26">
        <v>70</v>
      </c>
      <c r="H35" s="24">
        <v>802</v>
      </c>
      <c r="I35" s="25">
        <v>670</v>
      </c>
      <c r="J35" s="26">
        <v>132</v>
      </c>
      <c r="K35" s="24">
        <v>1015</v>
      </c>
      <c r="L35" s="61">
        <v>711.22</v>
      </c>
      <c r="M35" s="27">
        <v>52.641292427097106</v>
      </c>
    </row>
    <row r="36" spans="1:13" s="8" customFormat="1" ht="12.75" x14ac:dyDescent="0.2">
      <c r="A36" s="23" t="s">
        <v>164</v>
      </c>
      <c r="B36" s="24">
        <v>121</v>
      </c>
      <c r="C36" s="25">
        <v>99</v>
      </c>
      <c r="D36" s="26">
        <v>22</v>
      </c>
      <c r="E36" s="24">
        <v>123</v>
      </c>
      <c r="F36" s="25">
        <v>101</v>
      </c>
      <c r="G36" s="26">
        <v>22</v>
      </c>
      <c r="H36" s="24">
        <v>135</v>
      </c>
      <c r="I36" s="25">
        <v>109</v>
      </c>
      <c r="J36" s="26">
        <v>26</v>
      </c>
      <c r="K36" s="24">
        <v>151</v>
      </c>
      <c r="L36" s="61">
        <v>93.93</v>
      </c>
      <c r="M36" s="27">
        <v>54.266634727988929</v>
      </c>
    </row>
    <row r="37" spans="1:13" s="8" customFormat="1" ht="12.75" x14ac:dyDescent="0.2">
      <c r="A37" s="23" t="s">
        <v>165</v>
      </c>
      <c r="B37" s="24">
        <v>24</v>
      </c>
      <c r="C37" s="25">
        <v>15</v>
      </c>
      <c r="D37" s="26">
        <v>9</v>
      </c>
      <c r="E37" s="24">
        <v>24</v>
      </c>
      <c r="F37" s="25">
        <v>15</v>
      </c>
      <c r="G37" s="26">
        <v>9</v>
      </c>
      <c r="H37" s="24">
        <v>25</v>
      </c>
      <c r="I37" s="25">
        <v>16</v>
      </c>
      <c r="J37" s="26">
        <v>9</v>
      </c>
      <c r="K37" s="24">
        <v>32</v>
      </c>
      <c r="L37" s="61">
        <v>15.740000000000002</v>
      </c>
      <c r="M37" s="27">
        <v>56.757306226175338</v>
      </c>
    </row>
    <row r="38" spans="1:13" s="8" customFormat="1" ht="12.75" x14ac:dyDescent="0.2">
      <c r="A38" s="23" t="s">
        <v>166</v>
      </c>
      <c r="B38" s="24">
        <v>52</v>
      </c>
      <c r="C38" s="25">
        <v>30</v>
      </c>
      <c r="D38" s="26">
        <v>22</v>
      </c>
      <c r="E38" s="24">
        <v>52</v>
      </c>
      <c r="F38" s="25">
        <v>30</v>
      </c>
      <c r="G38" s="26">
        <v>22</v>
      </c>
      <c r="H38" s="24">
        <v>54</v>
      </c>
      <c r="I38" s="25">
        <v>30</v>
      </c>
      <c r="J38" s="26">
        <v>24</v>
      </c>
      <c r="K38" s="24">
        <v>65</v>
      </c>
      <c r="L38" s="61">
        <v>28.659999999999993</v>
      </c>
      <c r="M38" s="27">
        <v>57.20830425680392</v>
      </c>
    </row>
    <row r="39" spans="1:13" s="8" customFormat="1" ht="12.75" x14ac:dyDescent="0.2">
      <c r="A39" s="23" t="s">
        <v>167</v>
      </c>
      <c r="B39" s="24">
        <v>23</v>
      </c>
      <c r="C39" s="25">
        <v>6</v>
      </c>
      <c r="D39" s="26">
        <v>17</v>
      </c>
      <c r="E39" s="24">
        <v>23</v>
      </c>
      <c r="F39" s="25">
        <v>6</v>
      </c>
      <c r="G39" s="26">
        <v>17</v>
      </c>
      <c r="H39" s="24">
        <v>27</v>
      </c>
      <c r="I39" s="25">
        <v>6</v>
      </c>
      <c r="J39" s="26">
        <v>21</v>
      </c>
      <c r="K39" s="24">
        <v>84</v>
      </c>
      <c r="L39" s="61">
        <v>65.19</v>
      </c>
      <c r="M39" s="27">
        <v>52.123408498235918</v>
      </c>
    </row>
    <row r="40" spans="1:13" s="8" customFormat="1" ht="12.75" x14ac:dyDescent="0.2">
      <c r="A40" s="23" t="s">
        <v>168</v>
      </c>
      <c r="B40" s="24">
        <v>97</v>
      </c>
      <c r="C40" s="25">
        <v>34</v>
      </c>
      <c r="D40" s="26">
        <v>63</v>
      </c>
      <c r="E40" s="24">
        <v>100</v>
      </c>
      <c r="F40" s="25">
        <v>34</v>
      </c>
      <c r="G40" s="26">
        <v>66</v>
      </c>
      <c r="H40" s="24">
        <v>157</v>
      </c>
      <c r="I40" s="25">
        <v>43</v>
      </c>
      <c r="J40" s="26">
        <v>114</v>
      </c>
      <c r="K40" s="24">
        <v>368</v>
      </c>
      <c r="L40" s="61">
        <v>218.84</v>
      </c>
      <c r="M40" s="27">
        <v>51.731036373606294</v>
      </c>
    </row>
    <row r="41" spans="1:13" s="8" customFormat="1" ht="12.75" x14ac:dyDescent="0.2">
      <c r="A41" s="23" t="s">
        <v>169</v>
      </c>
      <c r="B41" s="24">
        <v>40</v>
      </c>
      <c r="C41" s="25">
        <v>13</v>
      </c>
      <c r="D41" s="26">
        <v>27</v>
      </c>
      <c r="E41" s="24">
        <v>42</v>
      </c>
      <c r="F41" s="25">
        <v>14</v>
      </c>
      <c r="G41" s="26">
        <v>28</v>
      </c>
      <c r="H41" s="24">
        <v>65</v>
      </c>
      <c r="I41" s="25">
        <v>15</v>
      </c>
      <c r="J41" s="26">
        <v>50</v>
      </c>
      <c r="K41" s="24">
        <v>213</v>
      </c>
      <c r="L41" s="61">
        <v>157.01999999999995</v>
      </c>
      <c r="M41" s="27">
        <v>48.211947522608597</v>
      </c>
    </row>
    <row r="42" spans="1:13" s="8" customFormat="1" ht="12.75" x14ac:dyDescent="0.2">
      <c r="A42" s="23" t="s">
        <v>170</v>
      </c>
      <c r="B42" s="24">
        <v>536</v>
      </c>
      <c r="C42" s="25">
        <v>474</v>
      </c>
      <c r="D42" s="26">
        <v>62</v>
      </c>
      <c r="E42" s="24">
        <v>563</v>
      </c>
      <c r="F42" s="25">
        <v>495</v>
      </c>
      <c r="G42" s="26">
        <v>68</v>
      </c>
      <c r="H42" s="24">
        <v>697</v>
      </c>
      <c r="I42" s="25">
        <v>577</v>
      </c>
      <c r="J42" s="26">
        <v>120</v>
      </c>
      <c r="K42" s="24">
        <v>782</v>
      </c>
      <c r="L42" s="61">
        <v>646.17999999999995</v>
      </c>
      <c r="M42" s="27">
        <v>53.876876412145229</v>
      </c>
    </row>
    <row r="43" spans="1:13" s="8" customFormat="1" ht="12.75" x14ac:dyDescent="0.2">
      <c r="A43" s="23" t="s">
        <v>171</v>
      </c>
      <c r="B43" s="24">
        <v>7</v>
      </c>
      <c r="C43" s="25">
        <v>2</v>
      </c>
      <c r="D43" s="26">
        <v>5</v>
      </c>
      <c r="E43" s="24">
        <v>7</v>
      </c>
      <c r="F43" s="25">
        <v>2</v>
      </c>
      <c r="G43" s="26">
        <v>5</v>
      </c>
      <c r="H43" s="24">
        <v>7</v>
      </c>
      <c r="I43" s="25">
        <v>2</v>
      </c>
      <c r="J43" s="26">
        <v>5</v>
      </c>
      <c r="K43" s="24">
        <v>11</v>
      </c>
      <c r="L43" s="61">
        <v>7.21</v>
      </c>
      <c r="M43" s="27">
        <v>49.004854368932044</v>
      </c>
    </row>
    <row r="44" spans="1:13" s="8" customFormat="1" ht="12.75" x14ac:dyDescent="0.2">
      <c r="A44" s="23" t="s">
        <v>172</v>
      </c>
      <c r="B44" s="24">
        <v>43</v>
      </c>
      <c r="C44" s="25">
        <v>6</v>
      </c>
      <c r="D44" s="26">
        <v>37</v>
      </c>
      <c r="E44" s="24">
        <v>44</v>
      </c>
      <c r="F44" s="25">
        <v>6</v>
      </c>
      <c r="G44" s="26">
        <v>38</v>
      </c>
      <c r="H44" s="24">
        <v>60</v>
      </c>
      <c r="I44" s="25">
        <v>7</v>
      </c>
      <c r="J44" s="26">
        <v>53</v>
      </c>
      <c r="K44" s="24">
        <v>175</v>
      </c>
      <c r="L44" s="61">
        <v>159.09</v>
      </c>
      <c r="M44" s="27">
        <v>49.068546105977752</v>
      </c>
    </row>
    <row r="45" spans="1:13" s="8" customFormat="1" ht="12.75" x14ac:dyDescent="0.2">
      <c r="A45" s="23" t="s">
        <v>173</v>
      </c>
      <c r="B45" s="24">
        <v>116</v>
      </c>
      <c r="C45" s="25">
        <v>75</v>
      </c>
      <c r="D45" s="26">
        <v>41</v>
      </c>
      <c r="E45" s="24">
        <v>121</v>
      </c>
      <c r="F45" s="25">
        <v>77</v>
      </c>
      <c r="G45" s="26">
        <v>44</v>
      </c>
      <c r="H45" s="24">
        <v>143</v>
      </c>
      <c r="I45" s="25">
        <v>87</v>
      </c>
      <c r="J45" s="26">
        <v>56</v>
      </c>
      <c r="K45" s="24">
        <v>153</v>
      </c>
      <c r="L45" s="61">
        <v>104.8</v>
      </c>
      <c r="M45" s="27">
        <v>54.988454198473285</v>
      </c>
    </row>
    <row r="46" spans="1:13" s="8" customFormat="1" ht="12.75" x14ac:dyDescent="0.2">
      <c r="A46" s="23" t="s">
        <v>174</v>
      </c>
      <c r="B46" s="24">
        <v>647</v>
      </c>
      <c r="C46" s="25">
        <v>517</v>
      </c>
      <c r="D46" s="26">
        <v>130</v>
      </c>
      <c r="E46" s="24">
        <v>662</v>
      </c>
      <c r="F46" s="25">
        <v>521</v>
      </c>
      <c r="G46" s="26">
        <v>141</v>
      </c>
      <c r="H46" s="24">
        <v>1001</v>
      </c>
      <c r="I46" s="25">
        <v>614</v>
      </c>
      <c r="J46" s="26">
        <v>387</v>
      </c>
      <c r="K46" s="24">
        <v>1599</v>
      </c>
      <c r="L46" s="61">
        <v>897.09999999999991</v>
      </c>
      <c r="M46" s="27">
        <v>56.639304425370639</v>
      </c>
    </row>
    <row r="47" spans="1:13" s="8" customFormat="1" ht="12.75" x14ac:dyDescent="0.2">
      <c r="A47" s="23" t="s">
        <v>175</v>
      </c>
      <c r="B47" s="24">
        <v>37</v>
      </c>
      <c r="C47" s="25">
        <v>16</v>
      </c>
      <c r="D47" s="26">
        <v>21</v>
      </c>
      <c r="E47" s="24">
        <v>37</v>
      </c>
      <c r="F47" s="25">
        <v>16</v>
      </c>
      <c r="G47" s="26">
        <v>21</v>
      </c>
      <c r="H47" s="24">
        <v>44</v>
      </c>
      <c r="I47" s="25">
        <v>17</v>
      </c>
      <c r="J47" s="26">
        <v>27</v>
      </c>
      <c r="K47" s="24">
        <v>80</v>
      </c>
      <c r="L47" s="61">
        <v>35.490000000000009</v>
      </c>
      <c r="M47" s="27">
        <v>51.343054381515906</v>
      </c>
    </row>
    <row r="48" spans="1:13" s="8" customFormat="1" ht="12.75" x14ac:dyDescent="0.2">
      <c r="A48" s="23" t="s">
        <v>176</v>
      </c>
      <c r="B48" s="24">
        <v>25</v>
      </c>
      <c r="C48" s="25">
        <v>1</v>
      </c>
      <c r="D48" s="26">
        <v>24</v>
      </c>
      <c r="E48" s="24">
        <v>27</v>
      </c>
      <c r="F48" s="25">
        <v>1</v>
      </c>
      <c r="G48" s="26">
        <v>26</v>
      </c>
      <c r="H48" s="24">
        <v>37</v>
      </c>
      <c r="I48" s="25">
        <v>1</v>
      </c>
      <c r="J48" s="26">
        <v>36</v>
      </c>
      <c r="K48" s="24">
        <v>124</v>
      </c>
      <c r="L48" s="61">
        <v>48.219999999999992</v>
      </c>
      <c r="M48" s="27">
        <v>47.430111986727525</v>
      </c>
    </row>
    <row r="49" spans="1:13" s="8" customFormat="1" ht="12.75" x14ac:dyDescent="0.2">
      <c r="A49" s="23" t="s">
        <v>177</v>
      </c>
      <c r="B49" s="24">
        <v>49</v>
      </c>
      <c r="C49" s="25">
        <v>19</v>
      </c>
      <c r="D49" s="26">
        <v>30</v>
      </c>
      <c r="E49" s="24">
        <v>50</v>
      </c>
      <c r="F49" s="25">
        <v>19</v>
      </c>
      <c r="G49" s="26">
        <v>31</v>
      </c>
      <c r="H49" s="24">
        <v>54</v>
      </c>
      <c r="I49" s="25">
        <v>22</v>
      </c>
      <c r="J49" s="26">
        <v>32</v>
      </c>
      <c r="K49" s="24">
        <v>73</v>
      </c>
      <c r="L49" s="61">
        <v>25.94</v>
      </c>
      <c r="M49" s="27">
        <v>54.622205088666149</v>
      </c>
    </row>
    <row r="50" spans="1:13" s="8" customFormat="1" ht="12.75" x14ac:dyDescent="0.2">
      <c r="A50" s="23" t="s">
        <v>178</v>
      </c>
      <c r="B50" s="24">
        <v>10</v>
      </c>
      <c r="C50" s="25">
        <v>0</v>
      </c>
      <c r="D50" s="26">
        <v>10</v>
      </c>
      <c r="E50" s="24">
        <v>10</v>
      </c>
      <c r="F50" s="25">
        <v>0</v>
      </c>
      <c r="G50" s="26">
        <v>10</v>
      </c>
      <c r="H50" s="24">
        <v>17</v>
      </c>
      <c r="I50" s="25">
        <v>0</v>
      </c>
      <c r="J50" s="26">
        <v>17</v>
      </c>
      <c r="K50" s="24">
        <v>35</v>
      </c>
      <c r="L50" s="61">
        <v>13.670000000000002</v>
      </c>
      <c r="M50" s="27">
        <v>50.053767373811247</v>
      </c>
    </row>
    <row r="51" spans="1:13" s="8" customFormat="1" ht="12.75" x14ac:dyDescent="0.2">
      <c r="A51" s="23" t="s">
        <v>179</v>
      </c>
      <c r="B51" s="24">
        <v>25</v>
      </c>
      <c r="C51" s="25">
        <v>7</v>
      </c>
      <c r="D51" s="26">
        <v>18</v>
      </c>
      <c r="E51" s="24">
        <v>25</v>
      </c>
      <c r="F51" s="25">
        <v>7</v>
      </c>
      <c r="G51" s="26">
        <v>18</v>
      </c>
      <c r="H51" s="24">
        <v>39</v>
      </c>
      <c r="I51" s="25">
        <v>7</v>
      </c>
      <c r="J51" s="26">
        <v>32</v>
      </c>
      <c r="K51" s="24">
        <v>102</v>
      </c>
      <c r="L51" s="61">
        <v>24.81</v>
      </c>
      <c r="M51" s="27">
        <v>46.946997178557041</v>
      </c>
    </row>
    <row r="52" spans="1:13" s="8" customFormat="1" ht="12.75" x14ac:dyDescent="0.2">
      <c r="A52" s="23" t="s">
        <v>180</v>
      </c>
      <c r="B52" s="24">
        <v>7</v>
      </c>
      <c r="C52" s="25">
        <v>1</v>
      </c>
      <c r="D52" s="26">
        <v>6</v>
      </c>
      <c r="E52" s="24">
        <v>7</v>
      </c>
      <c r="F52" s="25">
        <v>1</v>
      </c>
      <c r="G52" s="26">
        <v>6</v>
      </c>
      <c r="H52" s="24">
        <v>9</v>
      </c>
      <c r="I52" s="25">
        <v>1</v>
      </c>
      <c r="J52" s="26">
        <v>8</v>
      </c>
      <c r="K52" s="24">
        <v>13</v>
      </c>
      <c r="L52" s="61">
        <v>2.5900000000000003</v>
      </c>
      <c r="M52" s="27">
        <v>57.345559845559833</v>
      </c>
    </row>
    <row r="53" spans="1:13" s="8" customFormat="1" ht="12.75" x14ac:dyDescent="0.2">
      <c r="A53" s="23" t="s">
        <v>181</v>
      </c>
      <c r="B53" s="24">
        <v>44</v>
      </c>
      <c r="C53" s="25">
        <v>19</v>
      </c>
      <c r="D53" s="26">
        <v>25</v>
      </c>
      <c r="E53" s="24">
        <v>44</v>
      </c>
      <c r="F53" s="25">
        <v>19</v>
      </c>
      <c r="G53" s="26">
        <v>25</v>
      </c>
      <c r="H53" s="24">
        <v>49</v>
      </c>
      <c r="I53" s="25">
        <v>20</v>
      </c>
      <c r="J53" s="26">
        <v>29</v>
      </c>
      <c r="K53" s="24">
        <v>122</v>
      </c>
      <c r="L53" s="61">
        <v>55.150000000000006</v>
      </c>
      <c r="M53" s="27">
        <v>50.631640979147775</v>
      </c>
    </row>
    <row r="54" spans="1:13" s="8" customFormat="1" ht="12.75" x14ac:dyDescent="0.2">
      <c r="A54" s="23" t="s">
        <v>182</v>
      </c>
      <c r="B54" s="24">
        <v>3</v>
      </c>
      <c r="C54" s="25">
        <v>0</v>
      </c>
      <c r="D54" s="26">
        <v>3</v>
      </c>
      <c r="E54" s="24">
        <v>3</v>
      </c>
      <c r="F54" s="25">
        <v>0</v>
      </c>
      <c r="G54" s="26">
        <v>3</v>
      </c>
      <c r="H54" s="24">
        <v>4</v>
      </c>
      <c r="I54" s="25">
        <v>0</v>
      </c>
      <c r="J54" s="26">
        <v>4</v>
      </c>
      <c r="K54" s="24">
        <v>5</v>
      </c>
      <c r="L54" s="61">
        <v>2.0699999999999998</v>
      </c>
      <c r="M54" s="27">
        <v>67.804347826086953</v>
      </c>
    </row>
    <row r="55" spans="1:13" s="8" customFormat="1" ht="12.75" x14ac:dyDescent="0.2">
      <c r="A55" s="23" t="s">
        <v>183</v>
      </c>
      <c r="B55" s="24">
        <v>1349</v>
      </c>
      <c r="C55" s="25">
        <v>1241</v>
      </c>
      <c r="D55" s="26">
        <v>108</v>
      </c>
      <c r="E55" s="24">
        <v>1374</v>
      </c>
      <c r="F55" s="25">
        <v>1255</v>
      </c>
      <c r="G55" s="26">
        <v>119</v>
      </c>
      <c r="H55" s="24">
        <v>1932</v>
      </c>
      <c r="I55" s="25">
        <v>1613</v>
      </c>
      <c r="J55" s="26">
        <v>319</v>
      </c>
      <c r="K55" s="24">
        <v>2190</v>
      </c>
      <c r="L55" s="61">
        <v>1661.0699999999983</v>
      </c>
      <c r="M55" s="27">
        <v>54.590604249068413</v>
      </c>
    </row>
    <row r="56" spans="1:13" s="8" customFormat="1" ht="12.75" x14ac:dyDescent="0.2">
      <c r="A56" s="23" t="s">
        <v>184</v>
      </c>
      <c r="B56" s="24">
        <v>79</v>
      </c>
      <c r="C56" s="25">
        <v>57</v>
      </c>
      <c r="D56" s="26">
        <v>22</v>
      </c>
      <c r="E56" s="24">
        <v>79</v>
      </c>
      <c r="F56" s="25">
        <v>57</v>
      </c>
      <c r="G56" s="26">
        <v>22</v>
      </c>
      <c r="H56" s="24">
        <v>81</v>
      </c>
      <c r="I56" s="25">
        <v>58</v>
      </c>
      <c r="J56" s="26">
        <v>23</v>
      </c>
      <c r="K56" s="24">
        <v>86</v>
      </c>
      <c r="L56" s="61">
        <v>19.760000000000002</v>
      </c>
      <c r="M56" s="27">
        <v>53.572874493927124</v>
      </c>
    </row>
    <row r="57" spans="1:13" s="8" customFormat="1" ht="12.75" x14ac:dyDescent="0.2">
      <c r="A57" s="23" t="s">
        <v>185</v>
      </c>
      <c r="B57" s="24">
        <v>9</v>
      </c>
      <c r="C57" s="25">
        <v>0</v>
      </c>
      <c r="D57" s="26">
        <v>9</v>
      </c>
      <c r="E57" s="24">
        <v>9</v>
      </c>
      <c r="F57" s="25">
        <v>0</v>
      </c>
      <c r="G57" s="26">
        <v>9</v>
      </c>
      <c r="H57" s="24">
        <v>10</v>
      </c>
      <c r="I57" s="25">
        <v>0</v>
      </c>
      <c r="J57" s="26">
        <v>10</v>
      </c>
      <c r="K57" s="24">
        <v>11</v>
      </c>
      <c r="L57" s="61">
        <v>4.7099999999999991</v>
      </c>
      <c r="M57" s="27">
        <v>62.075371549893852</v>
      </c>
    </row>
    <row r="58" spans="1:13" s="8" customFormat="1" ht="12.75" x14ac:dyDescent="0.2">
      <c r="A58" s="23" t="s">
        <v>186</v>
      </c>
      <c r="B58" s="24">
        <v>556</v>
      </c>
      <c r="C58" s="25">
        <v>457</v>
      </c>
      <c r="D58" s="26">
        <v>99</v>
      </c>
      <c r="E58" s="24">
        <v>575</v>
      </c>
      <c r="F58" s="25">
        <v>467</v>
      </c>
      <c r="G58" s="26">
        <v>108</v>
      </c>
      <c r="H58" s="24">
        <v>811</v>
      </c>
      <c r="I58" s="25">
        <v>605</v>
      </c>
      <c r="J58" s="26">
        <v>206</v>
      </c>
      <c r="K58" s="24">
        <v>958</v>
      </c>
      <c r="L58" s="61">
        <v>592.48000000000025</v>
      </c>
      <c r="M58" s="27">
        <v>54.126991628409385</v>
      </c>
    </row>
    <row r="59" spans="1:13" s="8" customFormat="1" ht="12.75" x14ac:dyDescent="0.2">
      <c r="A59" s="23" t="s">
        <v>187</v>
      </c>
      <c r="B59" s="24">
        <v>14</v>
      </c>
      <c r="C59" s="25">
        <v>9</v>
      </c>
      <c r="D59" s="26">
        <v>5</v>
      </c>
      <c r="E59" s="24">
        <v>14</v>
      </c>
      <c r="F59" s="25">
        <v>9</v>
      </c>
      <c r="G59" s="26">
        <v>5</v>
      </c>
      <c r="H59" s="24">
        <v>15</v>
      </c>
      <c r="I59" s="25">
        <v>9</v>
      </c>
      <c r="J59" s="26">
        <v>6</v>
      </c>
      <c r="K59" s="24">
        <v>17</v>
      </c>
      <c r="L59" s="61">
        <v>8.66</v>
      </c>
      <c r="M59" s="27">
        <v>61.06004618937645</v>
      </c>
    </row>
    <row r="60" spans="1:13" s="8" customFormat="1" ht="12.75" x14ac:dyDescent="0.2">
      <c r="A60" s="23" t="s">
        <v>188</v>
      </c>
      <c r="B60" s="24">
        <v>34</v>
      </c>
      <c r="C60" s="25">
        <v>27</v>
      </c>
      <c r="D60" s="26">
        <v>7</v>
      </c>
      <c r="E60" s="24">
        <v>35</v>
      </c>
      <c r="F60" s="25">
        <v>28</v>
      </c>
      <c r="G60" s="26">
        <v>7</v>
      </c>
      <c r="H60" s="24">
        <v>38</v>
      </c>
      <c r="I60" s="25">
        <v>30</v>
      </c>
      <c r="J60" s="26">
        <v>8</v>
      </c>
      <c r="K60" s="24">
        <v>140</v>
      </c>
      <c r="L60" s="61">
        <v>62.540000000000013</v>
      </c>
      <c r="M60" s="27">
        <v>47.190438119603442</v>
      </c>
    </row>
    <row r="61" spans="1:13" s="8" customFormat="1" ht="12.75" x14ac:dyDescent="0.2">
      <c r="A61" s="23" t="s">
        <v>189</v>
      </c>
      <c r="B61" s="24">
        <v>516</v>
      </c>
      <c r="C61" s="25">
        <v>441</v>
      </c>
      <c r="D61" s="26">
        <v>75</v>
      </c>
      <c r="E61" s="24">
        <v>531</v>
      </c>
      <c r="F61" s="25">
        <v>447</v>
      </c>
      <c r="G61" s="26">
        <v>84</v>
      </c>
      <c r="H61" s="24">
        <v>685</v>
      </c>
      <c r="I61" s="25">
        <v>536</v>
      </c>
      <c r="J61" s="26">
        <v>149</v>
      </c>
      <c r="K61" s="24">
        <v>829</v>
      </c>
      <c r="L61" s="61">
        <v>614.58000000000004</v>
      </c>
      <c r="M61" s="27">
        <v>54.581161118162001</v>
      </c>
    </row>
    <row r="62" spans="1:13" s="8" customFormat="1" ht="12.75" x14ac:dyDescent="0.2">
      <c r="A62" s="23" t="s">
        <v>190</v>
      </c>
      <c r="B62" s="24">
        <v>99</v>
      </c>
      <c r="C62" s="25">
        <v>73</v>
      </c>
      <c r="D62" s="26">
        <v>26</v>
      </c>
      <c r="E62" s="24">
        <v>102</v>
      </c>
      <c r="F62" s="25">
        <v>74</v>
      </c>
      <c r="G62" s="26">
        <v>28</v>
      </c>
      <c r="H62" s="24">
        <v>115</v>
      </c>
      <c r="I62" s="25">
        <v>82</v>
      </c>
      <c r="J62" s="26">
        <v>33</v>
      </c>
      <c r="K62" s="24">
        <v>130</v>
      </c>
      <c r="L62" s="61">
        <v>75.92</v>
      </c>
      <c r="M62" s="27">
        <v>54.93559009483667</v>
      </c>
    </row>
    <row r="63" spans="1:13" s="8" customFormat="1" ht="12.75" x14ac:dyDescent="0.2">
      <c r="A63" s="23" t="s">
        <v>191</v>
      </c>
      <c r="B63" s="24">
        <v>26</v>
      </c>
      <c r="C63" s="25">
        <v>19</v>
      </c>
      <c r="D63" s="26">
        <v>7</v>
      </c>
      <c r="E63" s="24">
        <v>26</v>
      </c>
      <c r="F63" s="25">
        <v>19</v>
      </c>
      <c r="G63" s="26">
        <v>7</v>
      </c>
      <c r="H63" s="24">
        <v>29</v>
      </c>
      <c r="I63" s="25">
        <v>22</v>
      </c>
      <c r="J63" s="26">
        <v>7</v>
      </c>
      <c r="K63" s="24">
        <v>60</v>
      </c>
      <c r="L63" s="61">
        <v>27.180000000000003</v>
      </c>
      <c r="M63" s="27">
        <v>51.318616629874903</v>
      </c>
    </row>
    <row r="64" spans="1:13" s="8" customFormat="1" ht="12.75" x14ac:dyDescent="0.2">
      <c r="A64" s="23" t="s">
        <v>192</v>
      </c>
      <c r="B64" s="24">
        <v>668</v>
      </c>
      <c r="C64" s="25">
        <v>608</v>
      </c>
      <c r="D64" s="26">
        <v>60</v>
      </c>
      <c r="E64" s="24">
        <v>701</v>
      </c>
      <c r="F64" s="25">
        <v>634</v>
      </c>
      <c r="G64" s="26">
        <v>67</v>
      </c>
      <c r="H64" s="24">
        <v>930</v>
      </c>
      <c r="I64" s="25">
        <v>799</v>
      </c>
      <c r="J64" s="26">
        <v>131</v>
      </c>
      <c r="K64" s="24">
        <v>1260</v>
      </c>
      <c r="L64" s="61">
        <v>1049.7100000000003</v>
      </c>
      <c r="M64" s="27">
        <v>51.237422716750345</v>
      </c>
    </row>
    <row r="65" spans="1:13" s="8" customFormat="1" ht="12.75" x14ac:dyDescent="0.2">
      <c r="A65" s="23" t="s">
        <v>193</v>
      </c>
      <c r="B65" s="24">
        <v>335</v>
      </c>
      <c r="C65" s="25">
        <v>250</v>
      </c>
      <c r="D65" s="26">
        <v>85</v>
      </c>
      <c r="E65" s="24">
        <v>348</v>
      </c>
      <c r="F65" s="25">
        <v>252</v>
      </c>
      <c r="G65" s="26">
        <v>96</v>
      </c>
      <c r="H65" s="24">
        <v>469</v>
      </c>
      <c r="I65" s="25">
        <v>312</v>
      </c>
      <c r="J65" s="26">
        <v>157</v>
      </c>
      <c r="K65" s="24">
        <v>586</v>
      </c>
      <c r="L65" s="61">
        <v>402.46999999999997</v>
      </c>
      <c r="M65" s="27">
        <v>51.624307401793928</v>
      </c>
    </row>
    <row r="66" spans="1:13" s="8" customFormat="1" ht="12.75" x14ac:dyDescent="0.2">
      <c r="A66" s="23" t="s">
        <v>194</v>
      </c>
      <c r="B66" s="24">
        <v>15</v>
      </c>
      <c r="C66" s="25">
        <v>5</v>
      </c>
      <c r="D66" s="26">
        <v>10</v>
      </c>
      <c r="E66" s="24">
        <v>15</v>
      </c>
      <c r="F66" s="25">
        <v>5</v>
      </c>
      <c r="G66" s="26">
        <v>10</v>
      </c>
      <c r="H66" s="24">
        <v>16</v>
      </c>
      <c r="I66" s="25">
        <v>5</v>
      </c>
      <c r="J66" s="26">
        <v>11</v>
      </c>
      <c r="K66" s="24">
        <v>22</v>
      </c>
      <c r="L66" s="61">
        <v>9.0800000000000018</v>
      </c>
      <c r="M66" s="27">
        <v>52.169603524229068</v>
      </c>
    </row>
    <row r="67" spans="1:13" s="8" customFormat="1" ht="12.75" x14ac:dyDescent="0.2">
      <c r="A67" s="23" t="s">
        <v>195</v>
      </c>
      <c r="B67" s="24">
        <v>199</v>
      </c>
      <c r="C67" s="25">
        <v>74</v>
      </c>
      <c r="D67" s="26">
        <v>125</v>
      </c>
      <c r="E67" s="24">
        <v>209</v>
      </c>
      <c r="F67" s="25">
        <v>74</v>
      </c>
      <c r="G67" s="26">
        <v>135</v>
      </c>
      <c r="H67" s="24">
        <v>359</v>
      </c>
      <c r="I67" s="25">
        <v>99</v>
      </c>
      <c r="J67" s="26">
        <v>260</v>
      </c>
      <c r="K67" s="24">
        <v>1305</v>
      </c>
      <c r="L67" s="61">
        <v>906.37999999999988</v>
      </c>
      <c r="M67" s="27">
        <v>45.003872547937959</v>
      </c>
    </row>
    <row r="68" spans="1:13" s="8" customFormat="1" ht="12.75" x14ac:dyDescent="0.2">
      <c r="A68" s="23" t="s">
        <v>196</v>
      </c>
      <c r="B68" s="24">
        <v>10</v>
      </c>
      <c r="C68" s="25">
        <v>7</v>
      </c>
      <c r="D68" s="26">
        <v>3</v>
      </c>
      <c r="E68" s="24">
        <v>10</v>
      </c>
      <c r="F68" s="25">
        <v>7</v>
      </c>
      <c r="G68" s="26">
        <v>3</v>
      </c>
      <c r="H68" s="24">
        <v>11</v>
      </c>
      <c r="I68" s="25">
        <v>7</v>
      </c>
      <c r="J68" s="26">
        <v>4</v>
      </c>
      <c r="K68" s="24">
        <v>16</v>
      </c>
      <c r="L68" s="61">
        <v>8.14</v>
      </c>
      <c r="M68" s="27">
        <v>51.286240786240789</v>
      </c>
    </row>
    <row r="69" spans="1:13" s="8" customFormat="1" ht="12.75" x14ac:dyDescent="0.2">
      <c r="A69" s="23" t="s">
        <v>197</v>
      </c>
      <c r="B69" s="24">
        <v>5</v>
      </c>
      <c r="C69" s="25">
        <v>4</v>
      </c>
      <c r="D69" s="26">
        <v>1</v>
      </c>
      <c r="E69" s="24">
        <v>5</v>
      </c>
      <c r="F69" s="25">
        <v>4</v>
      </c>
      <c r="G69" s="26">
        <v>1</v>
      </c>
      <c r="H69" s="24">
        <v>5</v>
      </c>
      <c r="I69" s="25">
        <v>4</v>
      </c>
      <c r="J69" s="26">
        <v>1</v>
      </c>
      <c r="K69" s="24">
        <v>12</v>
      </c>
      <c r="L69" s="61">
        <v>6.07</v>
      </c>
      <c r="M69" s="27">
        <v>55.359967051070839</v>
      </c>
    </row>
    <row r="70" spans="1:13" s="8" customFormat="1" ht="12.75" x14ac:dyDescent="0.2">
      <c r="A70" s="23" t="s">
        <v>198</v>
      </c>
      <c r="B70" s="24">
        <v>47</v>
      </c>
      <c r="C70" s="25">
        <v>30</v>
      </c>
      <c r="D70" s="26">
        <v>28</v>
      </c>
      <c r="E70" s="24">
        <v>52</v>
      </c>
      <c r="F70" s="25">
        <v>35</v>
      </c>
      <c r="G70" s="26">
        <v>28</v>
      </c>
      <c r="H70" s="24">
        <v>90</v>
      </c>
      <c r="I70" s="25">
        <v>50</v>
      </c>
      <c r="J70" s="26">
        <v>40</v>
      </c>
      <c r="K70" s="24">
        <v>376</v>
      </c>
      <c r="L70" s="61">
        <v>101.68999999999998</v>
      </c>
      <c r="M70" s="27">
        <v>51.142246041892037</v>
      </c>
    </row>
    <row r="71" spans="1:13" s="8" customFormat="1" ht="13.5" thickBot="1" x14ac:dyDescent="0.25">
      <c r="A71" s="36" t="s">
        <v>199</v>
      </c>
      <c r="B71" s="37">
        <v>45</v>
      </c>
      <c r="C71" s="38">
        <v>45</v>
      </c>
      <c r="D71" s="39">
        <v>0</v>
      </c>
      <c r="E71" s="37">
        <v>45</v>
      </c>
      <c r="F71" s="38">
        <v>45</v>
      </c>
      <c r="G71" s="39">
        <v>0</v>
      </c>
      <c r="H71" s="37">
        <v>46</v>
      </c>
      <c r="I71" s="38">
        <v>46</v>
      </c>
      <c r="J71" s="39">
        <v>0</v>
      </c>
      <c r="K71" s="37">
        <v>126</v>
      </c>
      <c r="L71" s="65">
        <v>19.190000000000001</v>
      </c>
      <c r="M71" s="40">
        <v>49.324908806670138</v>
      </c>
    </row>
    <row r="74" spans="1:13" ht="15.75" x14ac:dyDescent="0.25">
      <c r="A74" s="3" t="s">
        <v>3319</v>
      </c>
      <c r="B74" s="3"/>
    </row>
    <row r="75" spans="1:13" ht="15.75" thickBot="1" x14ac:dyDescent="0.3">
      <c r="A75" s="10"/>
      <c r="B75" s="10"/>
    </row>
    <row r="76" spans="1:13" x14ac:dyDescent="0.25">
      <c r="A76" s="1002" t="s">
        <v>4</v>
      </c>
      <c r="B76" s="1004" t="s">
        <v>5</v>
      </c>
      <c r="C76" s="1005"/>
      <c r="D76" s="1006"/>
      <c r="E76" s="1004" t="s">
        <v>6</v>
      </c>
      <c r="F76" s="1005"/>
      <c r="G76" s="1006"/>
      <c r="H76" s="1004" t="s">
        <v>7</v>
      </c>
      <c r="I76" s="1005"/>
      <c r="J76" s="1006"/>
      <c r="K76" s="1007" t="s">
        <v>200</v>
      </c>
      <c r="L76" s="1008"/>
      <c r="M76" s="1009"/>
    </row>
    <row r="77" spans="1:13" ht="26.25" thickBot="1" x14ac:dyDescent="0.3">
      <c r="A77" s="1003"/>
      <c r="B77" s="12" t="s">
        <v>115</v>
      </c>
      <c r="C77" s="13" t="s">
        <v>116</v>
      </c>
      <c r="D77" s="14" t="s">
        <v>117</v>
      </c>
      <c r="E77" s="12" t="s">
        <v>115</v>
      </c>
      <c r="F77" s="13" t="s">
        <v>116</v>
      </c>
      <c r="G77" s="14" t="s">
        <v>117</v>
      </c>
      <c r="H77" s="12" t="s">
        <v>115</v>
      </c>
      <c r="I77" s="13" t="s">
        <v>116</v>
      </c>
      <c r="J77" s="14" t="s">
        <v>117</v>
      </c>
      <c r="K77" s="12" t="s">
        <v>118</v>
      </c>
      <c r="L77" s="928" t="s">
        <v>119</v>
      </c>
      <c r="M77" s="14" t="s">
        <v>120</v>
      </c>
    </row>
    <row r="78" spans="1:13" s="8" customFormat="1" ht="12.75" x14ac:dyDescent="0.2">
      <c r="A78" s="23" t="s">
        <v>201</v>
      </c>
      <c r="B78" s="24">
        <v>51</v>
      </c>
      <c r="C78" s="25">
        <v>1</v>
      </c>
      <c r="D78" s="26">
        <v>50</v>
      </c>
      <c r="E78" s="24">
        <v>58</v>
      </c>
      <c r="F78" s="25">
        <v>1</v>
      </c>
      <c r="G78" s="26">
        <v>57</v>
      </c>
      <c r="H78" s="24">
        <v>65</v>
      </c>
      <c r="I78" s="25">
        <v>1</v>
      </c>
      <c r="J78" s="26">
        <v>64</v>
      </c>
      <c r="K78" s="24">
        <v>858</v>
      </c>
      <c r="L78" s="61">
        <v>710.49000000000012</v>
      </c>
      <c r="M78" s="27">
        <v>47.644548128756199</v>
      </c>
    </row>
    <row r="79" spans="1:13" s="8" customFormat="1" ht="12.75" x14ac:dyDescent="0.2">
      <c r="A79" s="23" t="s">
        <v>202</v>
      </c>
      <c r="B79" s="24">
        <v>194</v>
      </c>
      <c r="C79" s="25">
        <v>72</v>
      </c>
      <c r="D79" s="26">
        <v>122</v>
      </c>
      <c r="E79" s="24">
        <v>204</v>
      </c>
      <c r="F79" s="25">
        <v>72</v>
      </c>
      <c r="G79" s="26">
        <v>132</v>
      </c>
      <c r="H79" s="24">
        <v>277</v>
      </c>
      <c r="I79" s="25">
        <v>125</v>
      </c>
      <c r="J79" s="26">
        <v>152</v>
      </c>
      <c r="K79" s="24">
        <v>1988</v>
      </c>
      <c r="L79" s="61">
        <v>2920.0399999999995</v>
      </c>
      <c r="M79" s="27">
        <v>50.149919179189347</v>
      </c>
    </row>
    <row r="80" spans="1:13" s="8" customFormat="1" ht="12.75" x14ac:dyDescent="0.2">
      <c r="A80" s="23" t="s">
        <v>203</v>
      </c>
      <c r="B80" s="24">
        <v>86</v>
      </c>
      <c r="C80" s="25">
        <v>29</v>
      </c>
      <c r="D80" s="26">
        <v>57</v>
      </c>
      <c r="E80" s="24">
        <v>92</v>
      </c>
      <c r="F80" s="25">
        <v>31</v>
      </c>
      <c r="G80" s="26">
        <v>61</v>
      </c>
      <c r="H80" s="24">
        <v>119</v>
      </c>
      <c r="I80" s="25">
        <v>55</v>
      </c>
      <c r="J80" s="26">
        <v>64</v>
      </c>
      <c r="K80" s="24">
        <v>1156</v>
      </c>
      <c r="L80" s="61">
        <v>1712.7499999999998</v>
      </c>
      <c r="M80" s="27">
        <v>49.201129762078544</v>
      </c>
    </row>
    <row r="81" spans="1:13" s="8" customFormat="1" ht="12.75" x14ac:dyDescent="0.2">
      <c r="A81" s="23" t="s">
        <v>204</v>
      </c>
      <c r="B81" s="24">
        <v>5</v>
      </c>
      <c r="C81" s="25">
        <v>3</v>
      </c>
      <c r="D81" s="26">
        <v>2</v>
      </c>
      <c r="E81" s="24">
        <v>5</v>
      </c>
      <c r="F81" s="25">
        <v>3</v>
      </c>
      <c r="G81" s="26">
        <v>2</v>
      </c>
      <c r="H81" s="24">
        <v>5</v>
      </c>
      <c r="I81" s="25">
        <v>3</v>
      </c>
      <c r="J81" s="26">
        <v>2</v>
      </c>
      <c r="K81" s="24">
        <v>11</v>
      </c>
      <c r="L81" s="61">
        <v>8.09</v>
      </c>
      <c r="M81" s="27">
        <v>49.812731767614331</v>
      </c>
    </row>
    <row r="82" spans="1:13" s="8" customFormat="1" ht="12.75" x14ac:dyDescent="0.2">
      <c r="A82" s="23" t="s">
        <v>205</v>
      </c>
      <c r="B82" s="24">
        <v>5</v>
      </c>
      <c r="C82" s="25">
        <v>3</v>
      </c>
      <c r="D82" s="26">
        <v>2</v>
      </c>
      <c r="E82" s="24">
        <v>5</v>
      </c>
      <c r="F82" s="25">
        <v>3</v>
      </c>
      <c r="G82" s="26">
        <v>2</v>
      </c>
      <c r="H82" s="24">
        <v>5</v>
      </c>
      <c r="I82" s="25">
        <v>3</v>
      </c>
      <c r="J82" s="26">
        <v>2</v>
      </c>
      <c r="K82" s="24">
        <v>49</v>
      </c>
      <c r="L82" s="61">
        <v>38.040000000000006</v>
      </c>
      <c r="M82" s="27">
        <v>46.542586750788637</v>
      </c>
    </row>
    <row r="83" spans="1:13" s="8" customFormat="1" ht="12.75" x14ac:dyDescent="0.2">
      <c r="A83" s="23" t="s">
        <v>3320</v>
      </c>
      <c r="B83" s="24">
        <v>64</v>
      </c>
      <c r="C83" s="25">
        <v>31</v>
      </c>
      <c r="D83" s="26">
        <v>33</v>
      </c>
      <c r="E83" s="24">
        <v>65</v>
      </c>
      <c r="F83" s="25">
        <v>32</v>
      </c>
      <c r="G83" s="26">
        <v>33</v>
      </c>
      <c r="H83" s="24">
        <v>69</v>
      </c>
      <c r="I83" s="25">
        <v>35</v>
      </c>
      <c r="J83" s="26">
        <v>34</v>
      </c>
      <c r="K83" s="24">
        <v>205</v>
      </c>
      <c r="L83" s="61">
        <v>94.97</v>
      </c>
      <c r="M83" s="27">
        <v>52.150521217226505</v>
      </c>
    </row>
    <row r="84" spans="1:13" s="8" customFormat="1" ht="12.75" x14ac:dyDescent="0.2">
      <c r="A84" s="23" t="s">
        <v>206</v>
      </c>
      <c r="B84" s="24">
        <v>87</v>
      </c>
      <c r="C84" s="25">
        <v>24</v>
      </c>
      <c r="D84" s="26">
        <v>63</v>
      </c>
      <c r="E84" s="24">
        <v>91</v>
      </c>
      <c r="F84" s="25">
        <v>24</v>
      </c>
      <c r="G84" s="26">
        <v>67</v>
      </c>
      <c r="H84" s="24">
        <v>105</v>
      </c>
      <c r="I84" s="25">
        <v>28</v>
      </c>
      <c r="J84" s="26">
        <v>77</v>
      </c>
      <c r="K84" s="24">
        <v>434</v>
      </c>
      <c r="L84" s="61">
        <v>372.19000000000011</v>
      </c>
      <c r="M84" s="27">
        <v>47.48363738950534</v>
      </c>
    </row>
    <row r="85" spans="1:13" s="8" customFormat="1" ht="12.75" x14ac:dyDescent="0.2">
      <c r="A85" s="23" t="s">
        <v>207</v>
      </c>
      <c r="B85" s="24">
        <v>14</v>
      </c>
      <c r="C85" s="25">
        <v>0</v>
      </c>
      <c r="D85" s="26">
        <v>14</v>
      </c>
      <c r="E85" s="24">
        <v>14</v>
      </c>
      <c r="F85" s="25">
        <v>0</v>
      </c>
      <c r="G85" s="26">
        <v>14</v>
      </c>
      <c r="H85" s="24">
        <v>14</v>
      </c>
      <c r="I85" s="25">
        <v>0</v>
      </c>
      <c r="J85" s="26">
        <v>14</v>
      </c>
      <c r="K85" s="24">
        <v>72</v>
      </c>
      <c r="L85" s="61">
        <v>57.579999999999991</v>
      </c>
      <c r="M85" s="27">
        <v>49.474643973601957</v>
      </c>
    </row>
    <row r="86" spans="1:13" s="8" customFormat="1" ht="12.75" x14ac:dyDescent="0.2">
      <c r="A86" s="23" t="s">
        <v>208</v>
      </c>
      <c r="B86" s="24">
        <v>436</v>
      </c>
      <c r="C86" s="25">
        <v>292</v>
      </c>
      <c r="D86" s="26">
        <v>144</v>
      </c>
      <c r="E86" s="24">
        <v>459</v>
      </c>
      <c r="F86" s="25">
        <v>304</v>
      </c>
      <c r="G86" s="26">
        <v>155</v>
      </c>
      <c r="H86" s="24">
        <v>636</v>
      </c>
      <c r="I86" s="25">
        <v>386</v>
      </c>
      <c r="J86" s="26">
        <v>250</v>
      </c>
      <c r="K86" s="24">
        <v>1492</v>
      </c>
      <c r="L86" s="61">
        <v>1154.6199999999999</v>
      </c>
      <c r="M86" s="27">
        <v>49.782993538999854</v>
      </c>
    </row>
    <row r="87" spans="1:13" s="8" customFormat="1" ht="12.75" x14ac:dyDescent="0.2">
      <c r="A87" s="23" t="s">
        <v>209</v>
      </c>
      <c r="B87" s="24">
        <v>42</v>
      </c>
      <c r="C87" s="25">
        <v>18</v>
      </c>
      <c r="D87" s="26">
        <v>24</v>
      </c>
      <c r="E87" s="24">
        <v>43</v>
      </c>
      <c r="F87" s="25">
        <v>18</v>
      </c>
      <c r="G87" s="26">
        <v>25</v>
      </c>
      <c r="H87" s="24">
        <v>51</v>
      </c>
      <c r="I87" s="25">
        <v>21</v>
      </c>
      <c r="J87" s="26">
        <v>30</v>
      </c>
      <c r="K87" s="24">
        <v>181</v>
      </c>
      <c r="L87" s="61">
        <v>93.17</v>
      </c>
      <c r="M87" s="27">
        <v>48.395245250617144</v>
      </c>
    </row>
    <row r="88" spans="1:13" s="8" customFormat="1" ht="12.75" x14ac:dyDescent="0.2">
      <c r="A88" s="23" t="s">
        <v>210</v>
      </c>
      <c r="B88" s="24">
        <v>53</v>
      </c>
      <c r="C88" s="25">
        <v>29</v>
      </c>
      <c r="D88" s="26">
        <v>24</v>
      </c>
      <c r="E88" s="24">
        <v>53</v>
      </c>
      <c r="F88" s="25">
        <v>29</v>
      </c>
      <c r="G88" s="26">
        <v>24</v>
      </c>
      <c r="H88" s="24">
        <v>63</v>
      </c>
      <c r="I88" s="25">
        <v>38</v>
      </c>
      <c r="J88" s="26">
        <v>25</v>
      </c>
      <c r="K88" s="24">
        <v>218</v>
      </c>
      <c r="L88" s="61">
        <v>147.24000000000004</v>
      </c>
      <c r="M88" s="27">
        <v>50.252241238793793</v>
      </c>
    </row>
    <row r="89" spans="1:13" s="8" customFormat="1" ht="12.75" x14ac:dyDescent="0.2">
      <c r="A89" s="23" t="s">
        <v>211</v>
      </c>
      <c r="B89" s="24">
        <v>11</v>
      </c>
      <c r="C89" s="25">
        <v>0</v>
      </c>
      <c r="D89" s="26">
        <v>11</v>
      </c>
      <c r="E89" s="24">
        <v>11</v>
      </c>
      <c r="F89" s="25">
        <v>0</v>
      </c>
      <c r="G89" s="26">
        <v>11</v>
      </c>
      <c r="H89" s="24">
        <v>11</v>
      </c>
      <c r="I89" s="25">
        <v>0</v>
      </c>
      <c r="J89" s="26">
        <v>11</v>
      </c>
      <c r="K89" s="24">
        <v>30</v>
      </c>
      <c r="L89" s="61">
        <v>24.95</v>
      </c>
      <c r="M89" s="27">
        <v>48.786573146292589</v>
      </c>
    </row>
    <row r="90" spans="1:13" s="8" customFormat="1" ht="12.75" x14ac:dyDescent="0.2">
      <c r="A90" s="23" t="s">
        <v>212</v>
      </c>
      <c r="B90" s="24">
        <v>7</v>
      </c>
      <c r="C90" s="25">
        <v>2</v>
      </c>
      <c r="D90" s="26">
        <v>5</v>
      </c>
      <c r="E90" s="24">
        <v>7</v>
      </c>
      <c r="F90" s="25">
        <v>2</v>
      </c>
      <c r="G90" s="26">
        <v>5</v>
      </c>
      <c r="H90" s="24">
        <v>7</v>
      </c>
      <c r="I90" s="25">
        <v>2</v>
      </c>
      <c r="J90" s="26">
        <v>5</v>
      </c>
      <c r="K90" s="24">
        <v>11</v>
      </c>
      <c r="L90" s="61">
        <v>8.6999999999999993</v>
      </c>
      <c r="M90" s="27">
        <v>51.810344827586206</v>
      </c>
    </row>
    <row r="91" spans="1:13" s="8" customFormat="1" ht="12.75" x14ac:dyDescent="0.2">
      <c r="A91" s="23" t="s">
        <v>213</v>
      </c>
      <c r="B91" s="24">
        <v>40</v>
      </c>
      <c r="C91" s="25">
        <v>24</v>
      </c>
      <c r="D91" s="26">
        <v>16</v>
      </c>
      <c r="E91" s="24">
        <v>42</v>
      </c>
      <c r="F91" s="25">
        <v>26</v>
      </c>
      <c r="G91" s="26">
        <v>16</v>
      </c>
      <c r="H91" s="24">
        <v>57</v>
      </c>
      <c r="I91" s="25">
        <v>28</v>
      </c>
      <c r="J91" s="26">
        <v>29</v>
      </c>
      <c r="K91" s="24">
        <v>560</v>
      </c>
      <c r="L91" s="61">
        <v>451.94999999999987</v>
      </c>
      <c r="M91" s="27">
        <v>46.37241951543313</v>
      </c>
    </row>
    <row r="92" spans="1:13" s="8" customFormat="1" ht="12.75" x14ac:dyDescent="0.2">
      <c r="A92" s="23" t="s">
        <v>214</v>
      </c>
      <c r="B92" s="24">
        <v>8</v>
      </c>
      <c r="C92" s="25">
        <v>7</v>
      </c>
      <c r="D92" s="26">
        <v>1</v>
      </c>
      <c r="E92" s="24">
        <v>8</v>
      </c>
      <c r="F92" s="25">
        <v>7</v>
      </c>
      <c r="G92" s="26">
        <v>1</v>
      </c>
      <c r="H92" s="24">
        <v>8</v>
      </c>
      <c r="I92" s="25">
        <v>7</v>
      </c>
      <c r="J92" s="26">
        <v>1</v>
      </c>
      <c r="K92" s="24">
        <v>44</v>
      </c>
      <c r="L92" s="61">
        <v>16.96</v>
      </c>
      <c r="M92" s="27">
        <v>51.711674528301884</v>
      </c>
    </row>
    <row r="93" spans="1:13" s="8" customFormat="1" ht="12.75" x14ac:dyDescent="0.2">
      <c r="A93" s="23" t="s">
        <v>215</v>
      </c>
      <c r="B93" s="24">
        <v>99</v>
      </c>
      <c r="C93" s="25">
        <v>31</v>
      </c>
      <c r="D93" s="26">
        <v>68</v>
      </c>
      <c r="E93" s="24">
        <v>106</v>
      </c>
      <c r="F93" s="25">
        <v>31</v>
      </c>
      <c r="G93" s="26">
        <v>75</v>
      </c>
      <c r="H93" s="24">
        <v>136</v>
      </c>
      <c r="I93" s="25">
        <v>46</v>
      </c>
      <c r="J93" s="26">
        <v>90</v>
      </c>
      <c r="K93" s="24">
        <v>1447</v>
      </c>
      <c r="L93" s="61">
        <v>1211.8300000000002</v>
      </c>
      <c r="M93" s="27">
        <v>45.102163669821664</v>
      </c>
    </row>
    <row r="94" spans="1:13" s="8" customFormat="1" ht="12.75" x14ac:dyDescent="0.2">
      <c r="A94" s="23" t="s">
        <v>216</v>
      </c>
      <c r="B94" s="24">
        <v>31</v>
      </c>
      <c r="C94" s="25">
        <v>28</v>
      </c>
      <c r="D94" s="26">
        <v>3</v>
      </c>
      <c r="E94" s="24">
        <v>31</v>
      </c>
      <c r="F94" s="25">
        <v>28</v>
      </c>
      <c r="G94" s="26">
        <v>3</v>
      </c>
      <c r="H94" s="24">
        <v>34</v>
      </c>
      <c r="I94" s="25">
        <v>31</v>
      </c>
      <c r="J94" s="26">
        <v>3</v>
      </c>
      <c r="K94" s="24">
        <v>109</v>
      </c>
      <c r="L94" s="61">
        <v>64.91</v>
      </c>
      <c r="M94" s="27">
        <v>56.953397011246352</v>
      </c>
    </row>
    <row r="95" spans="1:13" s="8" customFormat="1" ht="13.5" thickBot="1" x14ac:dyDescent="0.25">
      <c r="A95" s="36" t="s">
        <v>217</v>
      </c>
      <c r="B95" s="37">
        <v>21</v>
      </c>
      <c r="C95" s="38">
        <v>0</v>
      </c>
      <c r="D95" s="39">
        <v>21</v>
      </c>
      <c r="E95" s="37">
        <v>21</v>
      </c>
      <c r="F95" s="38">
        <v>0</v>
      </c>
      <c r="G95" s="39">
        <v>21</v>
      </c>
      <c r="H95" s="37">
        <v>22</v>
      </c>
      <c r="I95" s="38">
        <v>0</v>
      </c>
      <c r="J95" s="39">
        <v>22</v>
      </c>
      <c r="K95" s="37">
        <v>34</v>
      </c>
      <c r="L95" s="65">
        <v>8.4499999999999993</v>
      </c>
      <c r="M95" s="40">
        <v>55.52721893491124</v>
      </c>
    </row>
    <row r="98" spans="1:13" ht="15.75" x14ac:dyDescent="0.25">
      <c r="A98" s="3" t="s">
        <v>3321</v>
      </c>
      <c r="B98" s="3"/>
    </row>
    <row r="99" spans="1:13" ht="15.75" thickBot="1" x14ac:dyDescent="0.3">
      <c r="A99" s="10"/>
      <c r="B99" s="10"/>
    </row>
    <row r="100" spans="1:13" x14ac:dyDescent="0.25">
      <c r="A100" s="1002" t="s">
        <v>4</v>
      </c>
      <c r="B100" s="1004" t="s">
        <v>5</v>
      </c>
      <c r="C100" s="1005"/>
      <c r="D100" s="1006"/>
      <c r="E100" s="1004" t="s">
        <v>6</v>
      </c>
      <c r="F100" s="1005"/>
      <c r="G100" s="1006"/>
      <c r="H100" s="1004" t="s">
        <v>7</v>
      </c>
      <c r="I100" s="1005"/>
      <c r="J100" s="1006"/>
      <c r="K100" s="1007" t="s">
        <v>200</v>
      </c>
      <c r="L100" s="1008"/>
      <c r="M100" s="1009"/>
    </row>
    <row r="101" spans="1:13" ht="26.25" thickBot="1" x14ac:dyDescent="0.3">
      <c r="A101" s="1003"/>
      <c r="B101" s="12" t="s">
        <v>115</v>
      </c>
      <c r="C101" s="13" t="s">
        <v>116</v>
      </c>
      <c r="D101" s="14" t="s">
        <v>117</v>
      </c>
      <c r="E101" s="12" t="s">
        <v>115</v>
      </c>
      <c r="F101" s="13" t="s">
        <v>116</v>
      </c>
      <c r="G101" s="14" t="s">
        <v>117</v>
      </c>
      <c r="H101" s="12" t="s">
        <v>115</v>
      </c>
      <c r="I101" s="13" t="s">
        <v>116</v>
      </c>
      <c r="J101" s="14" t="s">
        <v>117</v>
      </c>
      <c r="K101" s="12" t="s">
        <v>118</v>
      </c>
      <c r="L101" s="928" t="s">
        <v>119</v>
      </c>
      <c r="M101" s="14" t="s">
        <v>120</v>
      </c>
    </row>
    <row r="102" spans="1:13" s="8" customFormat="1" ht="12.75" x14ac:dyDescent="0.2">
      <c r="A102" s="23" t="s">
        <v>218</v>
      </c>
      <c r="B102" s="24">
        <v>474</v>
      </c>
      <c r="C102" s="25">
        <v>406</v>
      </c>
      <c r="D102" s="26">
        <v>68</v>
      </c>
      <c r="E102" s="24">
        <v>481</v>
      </c>
      <c r="F102" s="25">
        <v>409</v>
      </c>
      <c r="G102" s="26">
        <v>72</v>
      </c>
      <c r="H102" s="24">
        <v>583</v>
      </c>
      <c r="I102" s="25">
        <v>472</v>
      </c>
      <c r="J102" s="26">
        <v>111</v>
      </c>
      <c r="K102" s="24">
        <v>737</v>
      </c>
      <c r="L102" s="61">
        <v>606.75</v>
      </c>
      <c r="M102" s="27">
        <v>52.704136794396362</v>
      </c>
    </row>
    <row r="103" spans="1:13" s="8" customFormat="1" ht="12.75" x14ac:dyDescent="0.2">
      <c r="A103" s="23" t="s">
        <v>219</v>
      </c>
      <c r="B103" s="24">
        <v>1127</v>
      </c>
      <c r="C103" s="25">
        <v>968</v>
      </c>
      <c r="D103" s="26">
        <v>159</v>
      </c>
      <c r="E103" s="24">
        <v>1148</v>
      </c>
      <c r="F103" s="25">
        <v>980</v>
      </c>
      <c r="G103" s="26">
        <v>168</v>
      </c>
      <c r="H103" s="24">
        <v>1375</v>
      </c>
      <c r="I103" s="25">
        <v>1149</v>
      </c>
      <c r="J103" s="26">
        <v>226</v>
      </c>
      <c r="K103" s="24">
        <v>5913</v>
      </c>
      <c r="L103" s="61">
        <v>5097.1500000000051</v>
      </c>
      <c r="M103" s="27">
        <v>43.044327712545218</v>
      </c>
    </row>
    <row r="104" spans="1:13" s="8" customFormat="1" ht="12.75" x14ac:dyDescent="0.2">
      <c r="A104" s="23" t="s">
        <v>220</v>
      </c>
      <c r="B104" s="24">
        <v>319</v>
      </c>
      <c r="C104" s="25">
        <v>271</v>
      </c>
      <c r="D104" s="26">
        <v>48</v>
      </c>
      <c r="E104" s="24">
        <v>326</v>
      </c>
      <c r="F104" s="25">
        <v>275</v>
      </c>
      <c r="G104" s="26">
        <v>51</v>
      </c>
      <c r="H104" s="24">
        <v>405</v>
      </c>
      <c r="I104" s="25">
        <v>343</v>
      </c>
      <c r="J104" s="26">
        <v>62</v>
      </c>
      <c r="K104" s="24">
        <v>517</v>
      </c>
      <c r="L104" s="61">
        <v>439.08000000000004</v>
      </c>
      <c r="M104" s="27">
        <v>46.810080167623205</v>
      </c>
    </row>
    <row r="105" spans="1:13" s="8" customFormat="1" ht="12.75" x14ac:dyDescent="0.2">
      <c r="A105" s="23" t="s">
        <v>221</v>
      </c>
      <c r="B105" s="24">
        <v>619</v>
      </c>
      <c r="C105" s="25">
        <v>619</v>
      </c>
      <c r="D105" s="26">
        <v>0</v>
      </c>
      <c r="E105" s="24">
        <v>651</v>
      </c>
      <c r="F105" s="25">
        <v>651</v>
      </c>
      <c r="G105" s="26">
        <v>0</v>
      </c>
      <c r="H105" s="24">
        <v>795</v>
      </c>
      <c r="I105" s="25">
        <v>795</v>
      </c>
      <c r="J105" s="26">
        <v>0</v>
      </c>
      <c r="K105" s="24">
        <v>6168</v>
      </c>
      <c r="L105" s="61">
        <v>5564.5</v>
      </c>
      <c r="M105" s="27">
        <v>48.094909620562433</v>
      </c>
    </row>
    <row r="106" spans="1:13" s="8" customFormat="1" ht="12.75" x14ac:dyDescent="0.2">
      <c r="A106" s="23" t="s">
        <v>222</v>
      </c>
      <c r="B106" s="24">
        <v>6</v>
      </c>
      <c r="C106" s="25">
        <v>4</v>
      </c>
      <c r="D106" s="26">
        <v>2</v>
      </c>
      <c r="E106" s="24">
        <v>6</v>
      </c>
      <c r="F106" s="25">
        <v>4</v>
      </c>
      <c r="G106" s="26">
        <v>2</v>
      </c>
      <c r="H106" s="24">
        <v>6</v>
      </c>
      <c r="I106" s="25">
        <v>4</v>
      </c>
      <c r="J106" s="26">
        <v>2</v>
      </c>
      <c r="K106" s="24">
        <v>22</v>
      </c>
      <c r="L106" s="61">
        <v>15.399999999999999</v>
      </c>
      <c r="M106" s="27">
        <v>43.961038961038959</v>
      </c>
    </row>
    <row r="107" spans="1:13" s="8" customFormat="1" ht="12.75" x14ac:dyDescent="0.2">
      <c r="A107" s="23" t="s">
        <v>223</v>
      </c>
      <c r="B107" s="24">
        <v>19</v>
      </c>
      <c r="C107" s="25">
        <v>1</v>
      </c>
      <c r="D107" s="26">
        <v>18</v>
      </c>
      <c r="E107" s="24">
        <v>20</v>
      </c>
      <c r="F107" s="25">
        <v>1</v>
      </c>
      <c r="G107" s="26">
        <v>19</v>
      </c>
      <c r="H107" s="24">
        <v>22</v>
      </c>
      <c r="I107" s="25">
        <v>1</v>
      </c>
      <c r="J107" s="26">
        <v>21</v>
      </c>
      <c r="K107" s="24">
        <v>112</v>
      </c>
      <c r="L107" s="61">
        <v>88.56</v>
      </c>
      <c r="M107" s="27">
        <v>40.19896115627823</v>
      </c>
    </row>
    <row r="108" spans="1:13" s="8" customFormat="1" ht="12.75" x14ac:dyDescent="0.2">
      <c r="A108" s="23" t="s">
        <v>224</v>
      </c>
      <c r="B108" s="24">
        <v>16</v>
      </c>
      <c r="C108" s="25">
        <v>7</v>
      </c>
      <c r="D108" s="26">
        <v>9</v>
      </c>
      <c r="E108" s="24">
        <v>16</v>
      </c>
      <c r="F108" s="25">
        <v>7</v>
      </c>
      <c r="G108" s="26">
        <v>9</v>
      </c>
      <c r="H108" s="24">
        <v>20</v>
      </c>
      <c r="I108" s="25">
        <v>7</v>
      </c>
      <c r="J108" s="26">
        <v>13</v>
      </c>
      <c r="K108" s="24">
        <v>52</v>
      </c>
      <c r="L108" s="61">
        <v>39.409999999999997</v>
      </c>
      <c r="M108" s="27">
        <v>36.616975386957627</v>
      </c>
    </row>
    <row r="109" spans="1:13" s="8" customFormat="1" ht="12.75" x14ac:dyDescent="0.2">
      <c r="A109" s="23" t="s">
        <v>225</v>
      </c>
      <c r="B109" s="24">
        <v>7</v>
      </c>
      <c r="C109" s="25">
        <v>5</v>
      </c>
      <c r="D109" s="26">
        <v>2</v>
      </c>
      <c r="E109" s="24">
        <v>7</v>
      </c>
      <c r="F109" s="25">
        <v>5</v>
      </c>
      <c r="G109" s="26">
        <v>2</v>
      </c>
      <c r="H109" s="24">
        <v>9</v>
      </c>
      <c r="I109" s="25">
        <v>6</v>
      </c>
      <c r="J109" s="26">
        <v>3</v>
      </c>
      <c r="K109" s="24">
        <v>12</v>
      </c>
      <c r="L109" s="61">
        <v>8.3600000000000012</v>
      </c>
      <c r="M109" s="27">
        <v>35.608851674641144</v>
      </c>
    </row>
    <row r="110" spans="1:13" s="8" customFormat="1" ht="12.75" x14ac:dyDescent="0.2">
      <c r="A110" s="23" t="s">
        <v>226</v>
      </c>
      <c r="B110" s="24">
        <v>20</v>
      </c>
      <c r="C110" s="25">
        <v>20</v>
      </c>
      <c r="D110" s="26">
        <v>0</v>
      </c>
      <c r="E110" s="24">
        <v>20</v>
      </c>
      <c r="F110" s="25">
        <v>20</v>
      </c>
      <c r="G110" s="26">
        <v>0</v>
      </c>
      <c r="H110" s="24">
        <v>21</v>
      </c>
      <c r="I110" s="25">
        <v>21</v>
      </c>
      <c r="J110" s="26">
        <v>0</v>
      </c>
      <c r="K110" s="24">
        <v>28</v>
      </c>
      <c r="L110" s="61">
        <v>13.86</v>
      </c>
      <c r="M110" s="27">
        <v>52.538239538239537</v>
      </c>
    </row>
    <row r="111" spans="1:13" s="8" customFormat="1" ht="12.75" x14ac:dyDescent="0.2">
      <c r="A111" s="23" t="s">
        <v>227</v>
      </c>
      <c r="B111" s="24">
        <v>373</v>
      </c>
      <c r="C111" s="25">
        <v>346</v>
      </c>
      <c r="D111" s="26">
        <v>27</v>
      </c>
      <c r="E111" s="24">
        <v>391</v>
      </c>
      <c r="F111" s="25">
        <v>363</v>
      </c>
      <c r="G111" s="26">
        <v>28</v>
      </c>
      <c r="H111" s="24">
        <v>444</v>
      </c>
      <c r="I111" s="25">
        <v>415</v>
      </c>
      <c r="J111" s="26">
        <v>29</v>
      </c>
      <c r="K111" s="24">
        <v>3365</v>
      </c>
      <c r="L111" s="61">
        <v>2310.1199999999994</v>
      </c>
      <c r="M111" s="27">
        <v>46.225875712084239</v>
      </c>
    </row>
    <row r="112" spans="1:13" s="8" customFormat="1" ht="13.5" thickBot="1" x14ac:dyDescent="0.25">
      <c r="A112" s="36" t="s">
        <v>228</v>
      </c>
      <c r="B112" s="37">
        <v>47</v>
      </c>
      <c r="C112" s="38">
        <v>34</v>
      </c>
      <c r="D112" s="39">
        <v>13</v>
      </c>
      <c r="E112" s="37">
        <v>47</v>
      </c>
      <c r="F112" s="38">
        <v>34</v>
      </c>
      <c r="G112" s="39">
        <v>13</v>
      </c>
      <c r="H112" s="37">
        <v>50</v>
      </c>
      <c r="I112" s="38">
        <v>37</v>
      </c>
      <c r="J112" s="39">
        <v>13</v>
      </c>
      <c r="K112" s="37">
        <v>59</v>
      </c>
      <c r="L112" s="65">
        <v>45.070000000000007</v>
      </c>
      <c r="M112" s="40">
        <v>54.520856445529176</v>
      </c>
    </row>
    <row r="115" spans="1:13" ht="15.75" x14ac:dyDescent="0.25">
      <c r="A115" s="3" t="s">
        <v>3322</v>
      </c>
    </row>
    <row r="116" spans="1:13" ht="16.5" thickBot="1" x14ac:dyDescent="0.3">
      <c r="A116" s="3"/>
      <c r="K116" s="35"/>
      <c r="L116" s="955"/>
      <c r="M116" s="35"/>
    </row>
    <row r="117" spans="1:13" x14ac:dyDescent="0.25">
      <c r="A117" s="1002" t="s">
        <v>4</v>
      </c>
      <c r="B117" s="1004" t="s">
        <v>5</v>
      </c>
      <c r="C117" s="1005"/>
      <c r="D117" s="1006"/>
      <c r="E117" s="1004" t="s">
        <v>6</v>
      </c>
      <c r="F117" s="1005"/>
      <c r="G117" s="1006"/>
      <c r="H117" s="1004" t="s">
        <v>7</v>
      </c>
      <c r="I117" s="1005"/>
      <c r="J117" s="1006"/>
      <c r="K117" s="35"/>
      <c r="L117" s="955"/>
      <c r="M117" s="35"/>
    </row>
    <row r="118" spans="1:13" ht="26.25" customHeight="1" thickBot="1" x14ac:dyDescent="0.3">
      <c r="A118" s="1003"/>
      <c r="B118" s="12" t="s">
        <v>115</v>
      </c>
      <c r="C118" s="13" t="s">
        <v>116</v>
      </c>
      <c r="D118" s="14" t="s">
        <v>117</v>
      </c>
      <c r="E118" s="12" t="s">
        <v>115</v>
      </c>
      <c r="F118" s="13" t="s">
        <v>116</v>
      </c>
      <c r="G118" s="14" t="s">
        <v>117</v>
      </c>
      <c r="H118" s="12" t="s">
        <v>115</v>
      </c>
      <c r="I118" s="13" t="s">
        <v>116</v>
      </c>
      <c r="J118" s="14" t="s">
        <v>117</v>
      </c>
      <c r="K118" s="35"/>
      <c r="L118" s="955"/>
      <c r="M118" s="35"/>
    </row>
    <row r="119" spans="1:13" s="8" customFormat="1" ht="12.75" x14ac:dyDescent="0.2">
      <c r="A119" s="23" t="s">
        <v>229</v>
      </c>
      <c r="B119" s="24">
        <v>162</v>
      </c>
      <c r="C119" s="25">
        <v>160</v>
      </c>
      <c r="D119" s="26">
        <v>2</v>
      </c>
      <c r="E119" s="24">
        <v>175</v>
      </c>
      <c r="F119" s="25">
        <v>172</v>
      </c>
      <c r="G119" s="26">
        <v>3</v>
      </c>
      <c r="H119" s="24">
        <v>185</v>
      </c>
      <c r="I119" s="25">
        <v>182</v>
      </c>
      <c r="J119" s="26">
        <v>3</v>
      </c>
      <c r="L119" s="49"/>
    </row>
    <row r="120" spans="1:13" s="8" customFormat="1" ht="12.75" x14ac:dyDescent="0.2">
      <c r="A120" s="23" t="s">
        <v>230</v>
      </c>
      <c r="B120" s="24">
        <v>7</v>
      </c>
      <c r="C120" s="25">
        <v>7</v>
      </c>
      <c r="D120" s="26">
        <v>0</v>
      </c>
      <c r="E120" s="24">
        <v>9</v>
      </c>
      <c r="F120" s="25">
        <v>9</v>
      </c>
      <c r="G120" s="26">
        <v>0</v>
      </c>
      <c r="H120" s="24">
        <v>22</v>
      </c>
      <c r="I120" s="25">
        <v>22</v>
      </c>
      <c r="J120" s="26">
        <v>0</v>
      </c>
      <c r="L120" s="49"/>
    </row>
    <row r="121" spans="1:13" s="8" customFormat="1" ht="12.75" x14ac:dyDescent="0.2">
      <c r="A121" s="23" t="s">
        <v>231</v>
      </c>
      <c r="B121" s="24">
        <v>1</v>
      </c>
      <c r="C121" s="25">
        <v>1</v>
      </c>
      <c r="D121" s="26">
        <v>0</v>
      </c>
      <c r="E121" s="24">
        <v>1</v>
      </c>
      <c r="F121" s="25">
        <v>1</v>
      </c>
      <c r="G121" s="26">
        <v>0</v>
      </c>
      <c r="H121" s="24">
        <v>1</v>
      </c>
      <c r="I121" s="25">
        <v>1</v>
      </c>
      <c r="J121" s="26">
        <v>0</v>
      </c>
      <c r="L121" s="49"/>
    </row>
    <row r="122" spans="1:13" s="8" customFormat="1" ht="12.75" x14ac:dyDescent="0.2">
      <c r="A122" s="23" t="s">
        <v>232</v>
      </c>
      <c r="B122" s="24">
        <v>6</v>
      </c>
      <c r="C122" s="25">
        <v>4</v>
      </c>
      <c r="D122" s="26">
        <v>2</v>
      </c>
      <c r="E122" s="24">
        <v>6</v>
      </c>
      <c r="F122" s="25">
        <v>4</v>
      </c>
      <c r="G122" s="26">
        <v>2</v>
      </c>
      <c r="H122" s="24">
        <v>6</v>
      </c>
      <c r="I122" s="25">
        <v>4</v>
      </c>
      <c r="J122" s="26">
        <v>2</v>
      </c>
      <c r="L122" s="49"/>
    </row>
    <row r="123" spans="1:13" s="8" customFormat="1" ht="12.75" x14ac:dyDescent="0.2">
      <c r="A123" s="23" t="s">
        <v>233</v>
      </c>
      <c r="B123" s="24">
        <v>1</v>
      </c>
      <c r="C123" s="25">
        <v>0</v>
      </c>
      <c r="D123" s="26">
        <v>1</v>
      </c>
      <c r="E123" s="24">
        <v>1</v>
      </c>
      <c r="F123" s="25">
        <v>0</v>
      </c>
      <c r="G123" s="26">
        <v>1</v>
      </c>
      <c r="H123" s="24">
        <v>1</v>
      </c>
      <c r="I123" s="25">
        <v>0</v>
      </c>
      <c r="J123" s="26">
        <v>1</v>
      </c>
      <c r="L123" s="49"/>
    </row>
    <row r="124" spans="1:13" s="8" customFormat="1" ht="12.75" x14ac:dyDescent="0.2">
      <c r="A124" s="23" t="s">
        <v>234</v>
      </c>
      <c r="B124" s="24">
        <v>5</v>
      </c>
      <c r="C124" s="25">
        <v>3</v>
      </c>
      <c r="D124" s="26">
        <v>2</v>
      </c>
      <c r="E124" s="24">
        <v>5</v>
      </c>
      <c r="F124" s="25">
        <v>3</v>
      </c>
      <c r="G124" s="26">
        <v>2</v>
      </c>
      <c r="H124" s="24">
        <v>5</v>
      </c>
      <c r="I124" s="25">
        <v>3</v>
      </c>
      <c r="J124" s="26">
        <v>2</v>
      </c>
      <c r="L124" s="49"/>
    </row>
    <row r="125" spans="1:13" s="8" customFormat="1" ht="12.75" x14ac:dyDescent="0.2">
      <c r="A125" s="23" t="s">
        <v>235</v>
      </c>
      <c r="B125" s="24">
        <v>1</v>
      </c>
      <c r="C125" s="25">
        <v>0</v>
      </c>
      <c r="D125" s="26">
        <v>1</v>
      </c>
      <c r="E125" s="24">
        <v>1</v>
      </c>
      <c r="F125" s="25">
        <v>0</v>
      </c>
      <c r="G125" s="26">
        <v>1</v>
      </c>
      <c r="H125" s="24">
        <v>1</v>
      </c>
      <c r="I125" s="25">
        <v>0</v>
      </c>
      <c r="J125" s="26">
        <v>1</v>
      </c>
      <c r="L125" s="49"/>
    </row>
    <row r="126" spans="1:13" s="8" customFormat="1" ht="12.75" x14ac:dyDescent="0.2">
      <c r="A126" s="23" t="s">
        <v>236</v>
      </c>
      <c r="B126" s="24">
        <v>4</v>
      </c>
      <c r="C126" s="25">
        <v>3</v>
      </c>
      <c r="D126" s="26">
        <v>1</v>
      </c>
      <c r="E126" s="24">
        <v>4</v>
      </c>
      <c r="F126" s="25">
        <v>3</v>
      </c>
      <c r="G126" s="26">
        <v>1</v>
      </c>
      <c r="H126" s="24">
        <v>4</v>
      </c>
      <c r="I126" s="25">
        <v>3</v>
      </c>
      <c r="J126" s="26">
        <v>1</v>
      </c>
      <c r="L126" s="49"/>
    </row>
    <row r="127" spans="1:13" s="8" customFormat="1" ht="12.75" x14ac:dyDescent="0.2">
      <c r="A127" s="23" t="s">
        <v>237</v>
      </c>
      <c r="B127" s="24">
        <v>2</v>
      </c>
      <c r="C127" s="25">
        <v>1</v>
      </c>
      <c r="D127" s="26">
        <v>1</v>
      </c>
      <c r="E127" s="24">
        <v>2</v>
      </c>
      <c r="F127" s="25">
        <v>1</v>
      </c>
      <c r="G127" s="26">
        <v>1</v>
      </c>
      <c r="H127" s="24">
        <v>2</v>
      </c>
      <c r="I127" s="25">
        <v>1</v>
      </c>
      <c r="J127" s="26">
        <v>1</v>
      </c>
      <c r="L127" s="49"/>
    </row>
    <row r="128" spans="1:13" s="8" customFormat="1" ht="12.75" x14ac:dyDescent="0.2">
      <c r="A128" s="23" t="s">
        <v>238</v>
      </c>
      <c r="B128" s="24">
        <v>4</v>
      </c>
      <c r="C128" s="25">
        <v>2</v>
      </c>
      <c r="D128" s="26">
        <v>2</v>
      </c>
      <c r="E128" s="24">
        <v>4</v>
      </c>
      <c r="F128" s="25">
        <v>2</v>
      </c>
      <c r="G128" s="26">
        <v>2</v>
      </c>
      <c r="H128" s="24">
        <v>4</v>
      </c>
      <c r="I128" s="25">
        <v>2</v>
      </c>
      <c r="J128" s="26">
        <v>2</v>
      </c>
      <c r="L128" s="49"/>
    </row>
    <row r="129" spans="1:12" s="8" customFormat="1" ht="12.75" x14ac:dyDescent="0.2">
      <c r="A129" s="23" t="s">
        <v>239</v>
      </c>
      <c r="B129" s="24">
        <v>3</v>
      </c>
      <c r="C129" s="25">
        <v>3</v>
      </c>
      <c r="D129" s="26">
        <v>0</v>
      </c>
      <c r="E129" s="24">
        <v>3</v>
      </c>
      <c r="F129" s="25">
        <v>3</v>
      </c>
      <c r="G129" s="26">
        <v>0</v>
      </c>
      <c r="H129" s="24">
        <v>3</v>
      </c>
      <c r="I129" s="25">
        <v>3</v>
      </c>
      <c r="J129" s="26">
        <v>0</v>
      </c>
      <c r="L129" s="49"/>
    </row>
    <row r="130" spans="1:12" s="8" customFormat="1" ht="13.5" thickBot="1" x14ac:dyDescent="0.25">
      <c r="A130" s="36" t="s">
        <v>240</v>
      </c>
      <c r="B130" s="37">
        <v>7</v>
      </c>
      <c r="C130" s="38">
        <v>6</v>
      </c>
      <c r="D130" s="39">
        <v>1</v>
      </c>
      <c r="E130" s="37">
        <v>8</v>
      </c>
      <c r="F130" s="38">
        <v>7</v>
      </c>
      <c r="G130" s="39">
        <v>1</v>
      </c>
      <c r="H130" s="37">
        <v>9</v>
      </c>
      <c r="I130" s="38">
        <v>8</v>
      </c>
      <c r="J130" s="39">
        <v>1</v>
      </c>
      <c r="L130" s="49"/>
    </row>
  </sheetData>
  <mergeCells count="19">
    <mergeCell ref="K100:M100"/>
    <mergeCell ref="K10:M10"/>
    <mergeCell ref="A76:A77"/>
    <mergeCell ref="B76:D76"/>
    <mergeCell ref="E76:G76"/>
    <mergeCell ref="H76:J76"/>
    <mergeCell ref="K76:M76"/>
    <mergeCell ref="A10:A11"/>
    <mergeCell ref="B10:D10"/>
    <mergeCell ref="E10:G10"/>
    <mergeCell ref="H10:J10"/>
    <mergeCell ref="A117:A118"/>
    <mergeCell ref="B117:D117"/>
    <mergeCell ref="E117:G117"/>
    <mergeCell ref="H117:J117"/>
    <mergeCell ref="A100:A101"/>
    <mergeCell ref="B100:D100"/>
    <mergeCell ref="E100:G100"/>
    <mergeCell ref="H100:J100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rowBreaks count="1" manualBreakCount="1"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8"/>
  <sheetViews>
    <sheetView zoomScale="85" zoomScaleNormal="85" workbookViewId="0"/>
  </sheetViews>
  <sheetFormatPr defaultColWidth="9.140625" defaultRowHeight="12.75" x14ac:dyDescent="0.2"/>
  <cols>
    <col min="1" max="1" width="23.28515625" style="8" customWidth="1"/>
    <col min="2" max="11" width="8.140625" style="8" customWidth="1"/>
    <col min="12" max="12" width="8.140625" style="49" customWidth="1"/>
    <col min="13" max="13" width="8.140625" style="8" customWidth="1"/>
    <col min="14" max="16384" width="9.140625" style="8"/>
  </cols>
  <sheetData>
    <row r="1" spans="1:13" ht="15.75" x14ac:dyDescent="0.25">
      <c r="A1" s="3" t="s">
        <v>107</v>
      </c>
      <c r="B1" s="3"/>
    </row>
    <row r="3" spans="1:13" ht="15.75" x14ac:dyDescent="0.25">
      <c r="A3" s="3" t="s">
        <v>3323</v>
      </c>
      <c r="B3" s="3"/>
    </row>
    <row r="4" spans="1:13" x14ac:dyDescent="0.2">
      <c r="A4" s="9"/>
      <c r="B4" s="9"/>
    </row>
    <row r="5" spans="1:13" x14ac:dyDescent="0.2">
      <c r="A5" s="10" t="s">
        <v>108</v>
      </c>
      <c r="B5" s="10"/>
    </row>
    <row r="6" spans="1:13" x14ac:dyDescent="0.2">
      <c r="A6" s="10" t="s">
        <v>109</v>
      </c>
      <c r="B6" s="10"/>
    </row>
    <row r="7" spans="1:13" x14ac:dyDescent="0.2">
      <c r="A7" s="10" t="s">
        <v>138</v>
      </c>
      <c r="B7" s="10"/>
    </row>
    <row r="8" spans="1:13" x14ac:dyDescent="0.2">
      <c r="A8" s="10" t="s">
        <v>139</v>
      </c>
      <c r="B8" s="10"/>
    </row>
    <row r="9" spans="1:13" x14ac:dyDescent="0.2">
      <c r="A9" s="10"/>
      <c r="B9" s="10"/>
    </row>
    <row r="10" spans="1:13" s="33" customFormat="1" ht="13.5" thickBot="1" x14ac:dyDescent="0.25">
      <c r="A10" s="11" t="s">
        <v>241</v>
      </c>
      <c r="B10" s="11"/>
      <c r="C10" s="8"/>
      <c r="D10" s="8"/>
      <c r="E10" s="8"/>
      <c r="F10" s="8"/>
      <c r="G10" s="8"/>
      <c r="H10" s="8"/>
      <c r="I10" s="8"/>
      <c r="J10" s="8"/>
      <c r="K10" s="8"/>
      <c r="L10" s="49"/>
      <c r="M10" s="8"/>
    </row>
    <row r="11" spans="1:13" x14ac:dyDescent="0.2">
      <c r="A11" s="1002" t="s">
        <v>113</v>
      </c>
      <c r="B11" s="1004" t="s">
        <v>5</v>
      </c>
      <c r="C11" s="1005"/>
      <c r="D11" s="1006"/>
      <c r="E11" s="1004" t="s">
        <v>6</v>
      </c>
      <c r="F11" s="1005"/>
      <c r="G11" s="1006"/>
      <c r="H11" s="1004" t="s">
        <v>7</v>
      </c>
      <c r="I11" s="1005"/>
      <c r="J11" s="1006"/>
      <c r="K11" s="1007" t="s">
        <v>114</v>
      </c>
      <c r="L11" s="1008"/>
      <c r="M11" s="1009"/>
    </row>
    <row r="12" spans="1:13" ht="26.25" thickBot="1" x14ac:dyDescent="0.25">
      <c r="A12" s="1003"/>
      <c r="B12" s="12" t="s">
        <v>115</v>
      </c>
      <c r="C12" s="13" t="s">
        <v>116</v>
      </c>
      <c r="D12" s="14" t="s">
        <v>117</v>
      </c>
      <c r="E12" s="12" t="s">
        <v>115</v>
      </c>
      <c r="F12" s="13" t="s">
        <v>116</v>
      </c>
      <c r="G12" s="14" t="s">
        <v>117</v>
      </c>
      <c r="H12" s="12" t="s">
        <v>115</v>
      </c>
      <c r="I12" s="13" t="s">
        <v>116</v>
      </c>
      <c r="J12" s="14" t="s">
        <v>117</v>
      </c>
      <c r="K12" s="15" t="s">
        <v>118</v>
      </c>
      <c r="L12" s="954" t="s">
        <v>119</v>
      </c>
      <c r="M12" s="16" t="s">
        <v>120</v>
      </c>
    </row>
    <row r="13" spans="1:13" x14ac:dyDescent="0.2">
      <c r="A13" s="17" t="s">
        <v>121</v>
      </c>
      <c r="B13" s="18">
        <v>73</v>
      </c>
      <c r="C13" s="19">
        <v>73</v>
      </c>
      <c r="D13" s="20">
        <v>0</v>
      </c>
      <c r="E13" s="18">
        <v>73</v>
      </c>
      <c r="F13" s="19">
        <v>73</v>
      </c>
      <c r="G13" s="20">
        <v>0</v>
      </c>
      <c r="H13" s="18">
        <v>86</v>
      </c>
      <c r="I13" s="19">
        <v>86</v>
      </c>
      <c r="J13" s="20">
        <v>0</v>
      </c>
      <c r="K13" s="21">
        <v>96</v>
      </c>
      <c r="L13" s="56">
        <v>68.86</v>
      </c>
      <c r="M13" s="22">
        <v>48.830961370897477</v>
      </c>
    </row>
    <row r="14" spans="1:13" x14ac:dyDescent="0.2">
      <c r="A14" s="23" t="s">
        <v>123</v>
      </c>
      <c r="B14" s="24">
        <v>29</v>
      </c>
      <c r="C14" s="25">
        <v>29</v>
      </c>
      <c r="D14" s="26">
        <v>0</v>
      </c>
      <c r="E14" s="24">
        <v>29</v>
      </c>
      <c r="F14" s="25">
        <v>29</v>
      </c>
      <c r="G14" s="26">
        <v>0</v>
      </c>
      <c r="H14" s="24">
        <v>31</v>
      </c>
      <c r="I14" s="25">
        <v>31</v>
      </c>
      <c r="J14" s="26">
        <v>0</v>
      </c>
      <c r="K14" s="24">
        <v>30</v>
      </c>
      <c r="L14" s="61">
        <v>23.249999999999996</v>
      </c>
      <c r="M14" s="27">
        <v>52.562365591397857</v>
      </c>
    </row>
    <row r="15" spans="1:13" x14ac:dyDescent="0.2">
      <c r="A15" s="23" t="s">
        <v>124</v>
      </c>
      <c r="B15" s="24">
        <v>15</v>
      </c>
      <c r="C15" s="25">
        <v>15</v>
      </c>
      <c r="D15" s="26">
        <v>0</v>
      </c>
      <c r="E15" s="24">
        <v>15</v>
      </c>
      <c r="F15" s="25">
        <v>15</v>
      </c>
      <c r="G15" s="26">
        <v>0</v>
      </c>
      <c r="H15" s="24">
        <v>16</v>
      </c>
      <c r="I15" s="25">
        <v>16</v>
      </c>
      <c r="J15" s="26">
        <v>0</v>
      </c>
      <c r="K15" s="24">
        <v>15</v>
      </c>
      <c r="L15" s="61">
        <v>13.18</v>
      </c>
      <c r="M15" s="27">
        <v>48.770106221547785</v>
      </c>
    </row>
    <row r="16" spans="1:13" x14ac:dyDescent="0.2">
      <c r="A16" s="23" t="s">
        <v>125</v>
      </c>
      <c r="B16" s="24">
        <v>20</v>
      </c>
      <c r="C16" s="25">
        <v>20</v>
      </c>
      <c r="D16" s="26">
        <v>0</v>
      </c>
      <c r="E16" s="24">
        <v>20</v>
      </c>
      <c r="F16" s="25">
        <v>20</v>
      </c>
      <c r="G16" s="26">
        <v>0</v>
      </c>
      <c r="H16" s="24">
        <v>24</v>
      </c>
      <c r="I16" s="25">
        <v>24</v>
      </c>
      <c r="J16" s="26">
        <v>0</v>
      </c>
      <c r="K16" s="24">
        <v>28</v>
      </c>
      <c r="L16" s="61">
        <v>20.45</v>
      </c>
      <c r="M16" s="27">
        <v>51.691198044009788</v>
      </c>
    </row>
    <row r="17" spans="1:13" x14ac:dyDescent="0.2">
      <c r="A17" s="23" t="s">
        <v>126</v>
      </c>
      <c r="B17" s="24">
        <v>9</v>
      </c>
      <c r="C17" s="25">
        <v>9</v>
      </c>
      <c r="D17" s="26">
        <v>0</v>
      </c>
      <c r="E17" s="24">
        <v>9</v>
      </c>
      <c r="F17" s="25">
        <v>9</v>
      </c>
      <c r="G17" s="26">
        <v>0</v>
      </c>
      <c r="H17" s="24">
        <v>10</v>
      </c>
      <c r="I17" s="25">
        <v>10</v>
      </c>
      <c r="J17" s="26">
        <v>0</v>
      </c>
      <c r="K17" s="24">
        <v>9</v>
      </c>
      <c r="L17" s="61">
        <v>5.93</v>
      </c>
      <c r="M17" s="27">
        <v>56.655143338954474</v>
      </c>
    </row>
    <row r="18" spans="1:13" x14ac:dyDescent="0.2">
      <c r="A18" s="23" t="s">
        <v>127</v>
      </c>
      <c r="B18" s="24">
        <v>19</v>
      </c>
      <c r="C18" s="25">
        <v>19</v>
      </c>
      <c r="D18" s="26">
        <v>0</v>
      </c>
      <c r="E18" s="24">
        <v>19</v>
      </c>
      <c r="F18" s="25">
        <v>19</v>
      </c>
      <c r="G18" s="26">
        <v>0</v>
      </c>
      <c r="H18" s="24">
        <v>19</v>
      </c>
      <c r="I18" s="25">
        <v>19</v>
      </c>
      <c r="J18" s="26">
        <v>0</v>
      </c>
      <c r="K18" s="24">
        <v>19</v>
      </c>
      <c r="L18" s="61">
        <v>14.250000000000002</v>
      </c>
      <c r="M18" s="27">
        <v>53.147719298245597</v>
      </c>
    </row>
    <row r="19" spans="1:13" x14ac:dyDescent="0.2">
      <c r="A19" s="23" t="s">
        <v>128</v>
      </c>
      <c r="B19" s="24">
        <v>8</v>
      </c>
      <c r="C19" s="25">
        <v>8</v>
      </c>
      <c r="D19" s="26">
        <v>0</v>
      </c>
      <c r="E19" s="24">
        <v>8</v>
      </c>
      <c r="F19" s="25">
        <v>8</v>
      </c>
      <c r="G19" s="26">
        <v>0</v>
      </c>
      <c r="H19" s="24">
        <v>9</v>
      </c>
      <c r="I19" s="25">
        <v>9</v>
      </c>
      <c r="J19" s="26">
        <v>0</v>
      </c>
      <c r="K19" s="24">
        <v>9</v>
      </c>
      <c r="L19" s="61">
        <v>6.3100000000000005</v>
      </c>
      <c r="M19" s="27">
        <v>57.241679873217123</v>
      </c>
    </row>
    <row r="20" spans="1:13" x14ac:dyDescent="0.2">
      <c r="A20" s="23" t="s">
        <v>129</v>
      </c>
      <c r="B20" s="24">
        <v>20</v>
      </c>
      <c r="C20" s="25">
        <v>20</v>
      </c>
      <c r="D20" s="26">
        <v>0</v>
      </c>
      <c r="E20" s="24">
        <v>20</v>
      </c>
      <c r="F20" s="25">
        <v>20</v>
      </c>
      <c r="G20" s="26">
        <v>0</v>
      </c>
      <c r="H20" s="24">
        <v>24</v>
      </c>
      <c r="I20" s="25">
        <v>24</v>
      </c>
      <c r="J20" s="26">
        <v>0</v>
      </c>
      <c r="K20" s="24">
        <v>24</v>
      </c>
      <c r="L20" s="61">
        <v>17.12</v>
      </c>
      <c r="M20" s="27">
        <v>51.438668224299057</v>
      </c>
    </row>
    <row r="21" spans="1:13" x14ac:dyDescent="0.2">
      <c r="A21" s="23" t="s">
        <v>130</v>
      </c>
      <c r="B21" s="24">
        <v>13</v>
      </c>
      <c r="C21" s="25">
        <v>13</v>
      </c>
      <c r="D21" s="26">
        <v>0</v>
      </c>
      <c r="E21" s="24">
        <v>13</v>
      </c>
      <c r="F21" s="25">
        <v>13</v>
      </c>
      <c r="G21" s="26">
        <v>0</v>
      </c>
      <c r="H21" s="24">
        <v>14</v>
      </c>
      <c r="I21" s="25">
        <v>14</v>
      </c>
      <c r="J21" s="26">
        <v>0</v>
      </c>
      <c r="K21" s="24">
        <v>14</v>
      </c>
      <c r="L21" s="61">
        <v>10.969999999999999</v>
      </c>
      <c r="M21" s="27">
        <v>47.888331814038295</v>
      </c>
    </row>
    <row r="22" spans="1:13" x14ac:dyDescent="0.2">
      <c r="A22" s="23" t="s">
        <v>131</v>
      </c>
      <c r="B22" s="24">
        <v>20</v>
      </c>
      <c r="C22" s="25">
        <v>20</v>
      </c>
      <c r="D22" s="26">
        <v>0</v>
      </c>
      <c r="E22" s="24">
        <v>20</v>
      </c>
      <c r="F22" s="25">
        <v>20</v>
      </c>
      <c r="G22" s="26">
        <v>0</v>
      </c>
      <c r="H22" s="24">
        <v>24</v>
      </c>
      <c r="I22" s="25">
        <v>24</v>
      </c>
      <c r="J22" s="26">
        <v>0</v>
      </c>
      <c r="K22" s="24">
        <v>21</v>
      </c>
      <c r="L22" s="61">
        <v>15.25</v>
      </c>
      <c r="M22" s="27">
        <v>53.119672131147546</v>
      </c>
    </row>
    <row r="23" spans="1:13" x14ac:dyDescent="0.2">
      <c r="A23" s="23" t="s">
        <v>132</v>
      </c>
      <c r="B23" s="24">
        <v>51</v>
      </c>
      <c r="C23" s="25">
        <v>51</v>
      </c>
      <c r="D23" s="26">
        <v>0</v>
      </c>
      <c r="E23" s="24">
        <v>51</v>
      </c>
      <c r="F23" s="25">
        <v>51</v>
      </c>
      <c r="G23" s="26">
        <v>0</v>
      </c>
      <c r="H23" s="24">
        <v>57</v>
      </c>
      <c r="I23" s="25">
        <v>57</v>
      </c>
      <c r="J23" s="26">
        <v>0</v>
      </c>
      <c r="K23" s="24">
        <v>54</v>
      </c>
      <c r="L23" s="61">
        <v>38.960000000000008</v>
      </c>
      <c r="M23" s="27">
        <v>47.459702258726878</v>
      </c>
    </row>
    <row r="24" spans="1:13" x14ac:dyDescent="0.2">
      <c r="A24" s="23" t="s">
        <v>133</v>
      </c>
      <c r="B24" s="24">
        <v>20</v>
      </c>
      <c r="C24" s="25">
        <v>20</v>
      </c>
      <c r="D24" s="26">
        <v>0</v>
      </c>
      <c r="E24" s="24">
        <v>20</v>
      </c>
      <c r="F24" s="25">
        <v>20</v>
      </c>
      <c r="G24" s="26">
        <v>0</v>
      </c>
      <c r="H24" s="24">
        <v>22</v>
      </c>
      <c r="I24" s="25">
        <v>22</v>
      </c>
      <c r="J24" s="26">
        <v>0</v>
      </c>
      <c r="K24" s="24">
        <v>37</v>
      </c>
      <c r="L24" s="61">
        <v>24.46</v>
      </c>
      <c r="M24" s="27">
        <v>51.798446443172523</v>
      </c>
    </row>
    <row r="25" spans="1:13" x14ac:dyDescent="0.2">
      <c r="A25" s="23" t="s">
        <v>134</v>
      </c>
      <c r="B25" s="24">
        <v>34</v>
      </c>
      <c r="C25" s="25">
        <v>34</v>
      </c>
      <c r="D25" s="26">
        <v>0</v>
      </c>
      <c r="E25" s="24">
        <v>34</v>
      </c>
      <c r="F25" s="25">
        <v>34</v>
      </c>
      <c r="G25" s="26">
        <v>0</v>
      </c>
      <c r="H25" s="24">
        <v>37</v>
      </c>
      <c r="I25" s="25">
        <v>37</v>
      </c>
      <c r="J25" s="26">
        <v>0</v>
      </c>
      <c r="K25" s="24">
        <v>37</v>
      </c>
      <c r="L25" s="61">
        <v>31.230000000000004</v>
      </c>
      <c r="M25" s="27">
        <v>51.160902977905842</v>
      </c>
    </row>
    <row r="26" spans="1:13" ht="13.5" thickBot="1" x14ac:dyDescent="0.25">
      <c r="A26" s="28" t="s">
        <v>135</v>
      </c>
      <c r="B26" s="29">
        <v>13</v>
      </c>
      <c r="C26" s="30">
        <v>13</v>
      </c>
      <c r="D26" s="31">
        <v>0</v>
      </c>
      <c r="E26" s="29">
        <v>13</v>
      </c>
      <c r="F26" s="30">
        <v>13</v>
      </c>
      <c r="G26" s="31">
        <v>0</v>
      </c>
      <c r="H26" s="29">
        <v>15</v>
      </c>
      <c r="I26" s="30">
        <v>15</v>
      </c>
      <c r="J26" s="31">
        <v>0</v>
      </c>
      <c r="K26" s="29">
        <v>15</v>
      </c>
      <c r="L26" s="74">
        <v>13.180000000000001</v>
      </c>
      <c r="M26" s="32">
        <v>51.85887708649468</v>
      </c>
    </row>
    <row r="27" spans="1:13" ht="13.5" thickBot="1" x14ac:dyDescent="0.25">
      <c r="A27" s="1185" t="s">
        <v>115</v>
      </c>
      <c r="B27" s="1186">
        <v>337</v>
      </c>
      <c r="C27" s="1187">
        <v>337</v>
      </c>
      <c r="D27" s="1188">
        <v>0</v>
      </c>
      <c r="E27" s="1186">
        <v>344</v>
      </c>
      <c r="F27" s="1187">
        <v>344</v>
      </c>
      <c r="G27" s="1188">
        <v>0</v>
      </c>
      <c r="H27" s="1186">
        <v>388</v>
      </c>
      <c r="I27" s="1187">
        <v>388</v>
      </c>
      <c r="J27" s="1188">
        <v>0</v>
      </c>
      <c r="K27" s="1186">
        <v>376</v>
      </c>
      <c r="L27" s="1189">
        <v>303.40000000000003</v>
      </c>
      <c r="M27" s="1190">
        <v>50.600791034937373</v>
      </c>
    </row>
    <row r="29" spans="1:13" ht="13.5" thickBot="1" x14ac:dyDescent="0.25">
      <c r="A29" s="11" t="s">
        <v>242</v>
      </c>
      <c r="B29" s="11"/>
    </row>
    <row r="30" spans="1:13" x14ac:dyDescent="0.2">
      <c r="A30" s="1002" t="s">
        <v>113</v>
      </c>
      <c r="B30" s="1004" t="s">
        <v>5</v>
      </c>
      <c r="C30" s="1005"/>
      <c r="D30" s="1006"/>
      <c r="E30" s="1004" t="s">
        <v>6</v>
      </c>
      <c r="F30" s="1005"/>
      <c r="G30" s="1006"/>
      <c r="H30" s="1004" t="s">
        <v>7</v>
      </c>
      <c r="I30" s="1005"/>
      <c r="J30" s="1006"/>
      <c r="K30" s="1007" t="s">
        <v>114</v>
      </c>
      <c r="L30" s="1008"/>
      <c r="M30" s="1009"/>
    </row>
    <row r="31" spans="1:13" ht="26.25" thickBot="1" x14ac:dyDescent="0.25">
      <c r="A31" s="1003"/>
      <c r="B31" s="12" t="s">
        <v>115</v>
      </c>
      <c r="C31" s="968" t="s">
        <v>116</v>
      </c>
      <c r="D31" s="14" t="s">
        <v>117</v>
      </c>
      <c r="E31" s="12" t="s">
        <v>115</v>
      </c>
      <c r="F31" s="968" t="s">
        <v>116</v>
      </c>
      <c r="G31" s="14" t="s">
        <v>117</v>
      </c>
      <c r="H31" s="12" t="s">
        <v>115</v>
      </c>
      <c r="I31" s="968" t="s">
        <v>116</v>
      </c>
      <c r="J31" s="14" t="s">
        <v>117</v>
      </c>
      <c r="K31" s="15" t="s">
        <v>118</v>
      </c>
      <c r="L31" s="954" t="s">
        <v>119</v>
      </c>
      <c r="M31" s="16" t="s">
        <v>120</v>
      </c>
    </row>
    <row r="32" spans="1:13" x14ac:dyDescent="0.2">
      <c r="A32" s="17" t="s">
        <v>121</v>
      </c>
      <c r="B32" s="18">
        <v>191</v>
      </c>
      <c r="C32" s="19">
        <v>168</v>
      </c>
      <c r="D32" s="20">
        <v>23</v>
      </c>
      <c r="E32" s="18">
        <v>191</v>
      </c>
      <c r="F32" s="19">
        <v>168</v>
      </c>
      <c r="G32" s="20">
        <v>23</v>
      </c>
      <c r="H32" s="18">
        <v>316</v>
      </c>
      <c r="I32" s="19">
        <v>228</v>
      </c>
      <c r="J32" s="20">
        <v>88</v>
      </c>
      <c r="K32" s="21">
        <v>752</v>
      </c>
      <c r="L32" s="56">
        <v>340.05999999999796</v>
      </c>
      <c r="M32" s="22">
        <v>54.447332823619767</v>
      </c>
    </row>
    <row r="33" spans="1:13" x14ac:dyDescent="0.2">
      <c r="A33" s="23" t="s">
        <v>123</v>
      </c>
      <c r="B33" s="24">
        <v>113</v>
      </c>
      <c r="C33" s="25">
        <v>93</v>
      </c>
      <c r="D33" s="26">
        <v>20</v>
      </c>
      <c r="E33" s="24">
        <v>114</v>
      </c>
      <c r="F33" s="25">
        <v>93</v>
      </c>
      <c r="G33" s="26">
        <v>21</v>
      </c>
      <c r="H33" s="24">
        <v>156</v>
      </c>
      <c r="I33" s="25">
        <v>99</v>
      </c>
      <c r="J33" s="26">
        <v>57</v>
      </c>
      <c r="K33" s="24">
        <v>203</v>
      </c>
      <c r="L33" s="61">
        <v>90.70999999999988</v>
      </c>
      <c r="M33" s="27">
        <v>52.957391687796374</v>
      </c>
    </row>
    <row r="34" spans="1:13" x14ac:dyDescent="0.2">
      <c r="A34" s="23" t="s">
        <v>124</v>
      </c>
      <c r="B34" s="24">
        <v>53</v>
      </c>
      <c r="C34" s="25">
        <v>44</v>
      </c>
      <c r="D34" s="26">
        <v>9</v>
      </c>
      <c r="E34" s="24">
        <v>53</v>
      </c>
      <c r="F34" s="25">
        <v>44</v>
      </c>
      <c r="G34" s="26">
        <v>9</v>
      </c>
      <c r="H34" s="24">
        <v>74</v>
      </c>
      <c r="I34" s="25">
        <v>51</v>
      </c>
      <c r="J34" s="26">
        <v>23</v>
      </c>
      <c r="K34" s="24">
        <v>97</v>
      </c>
      <c r="L34" s="61">
        <v>47.910000000000039</v>
      </c>
      <c r="M34" s="27">
        <v>54.293988728866573</v>
      </c>
    </row>
    <row r="35" spans="1:13" x14ac:dyDescent="0.2">
      <c r="A35" s="23" t="s">
        <v>125</v>
      </c>
      <c r="B35" s="24">
        <v>62</v>
      </c>
      <c r="C35" s="25">
        <v>53</v>
      </c>
      <c r="D35" s="26">
        <v>9</v>
      </c>
      <c r="E35" s="24">
        <v>62</v>
      </c>
      <c r="F35" s="25">
        <v>53</v>
      </c>
      <c r="G35" s="26">
        <v>9</v>
      </c>
      <c r="H35" s="24">
        <v>88</v>
      </c>
      <c r="I35" s="25">
        <v>63</v>
      </c>
      <c r="J35" s="26">
        <v>25</v>
      </c>
      <c r="K35" s="24">
        <v>94</v>
      </c>
      <c r="L35" s="61">
        <v>53.99000000000003</v>
      </c>
      <c r="M35" s="27">
        <v>56.639655491757708</v>
      </c>
    </row>
    <row r="36" spans="1:13" x14ac:dyDescent="0.2">
      <c r="A36" s="23" t="s">
        <v>126</v>
      </c>
      <c r="B36" s="24">
        <v>33</v>
      </c>
      <c r="C36" s="25">
        <v>29</v>
      </c>
      <c r="D36" s="26">
        <v>4</v>
      </c>
      <c r="E36" s="24">
        <v>34</v>
      </c>
      <c r="F36" s="25">
        <v>29</v>
      </c>
      <c r="G36" s="26">
        <v>5</v>
      </c>
      <c r="H36" s="24">
        <v>46</v>
      </c>
      <c r="I36" s="25">
        <v>31</v>
      </c>
      <c r="J36" s="26">
        <v>15</v>
      </c>
      <c r="K36" s="24">
        <v>48</v>
      </c>
      <c r="L36" s="61">
        <v>18.209999999999994</v>
      </c>
      <c r="M36" s="27">
        <v>56.51922020867655</v>
      </c>
    </row>
    <row r="37" spans="1:13" x14ac:dyDescent="0.2">
      <c r="A37" s="23" t="s">
        <v>127</v>
      </c>
      <c r="B37" s="24">
        <v>58</v>
      </c>
      <c r="C37" s="25">
        <v>51</v>
      </c>
      <c r="D37" s="26">
        <v>7</v>
      </c>
      <c r="E37" s="24">
        <v>62</v>
      </c>
      <c r="F37" s="25">
        <v>51</v>
      </c>
      <c r="G37" s="26">
        <v>11</v>
      </c>
      <c r="H37" s="24">
        <v>97</v>
      </c>
      <c r="I37" s="25">
        <v>64</v>
      </c>
      <c r="J37" s="26">
        <v>33</v>
      </c>
      <c r="K37" s="24">
        <v>100</v>
      </c>
      <c r="L37" s="61">
        <v>40.330000000000055</v>
      </c>
      <c r="M37" s="27">
        <v>58.436027770890064</v>
      </c>
    </row>
    <row r="38" spans="1:13" x14ac:dyDescent="0.2">
      <c r="A38" s="23" t="s">
        <v>128</v>
      </c>
      <c r="B38" s="24">
        <v>35</v>
      </c>
      <c r="C38" s="25">
        <v>28</v>
      </c>
      <c r="D38" s="26">
        <v>7</v>
      </c>
      <c r="E38" s="24">
        <v>36</v>
      </c>
      <c r="F38" s="25">
        <v>28</v>
      </c>
      <c r="G38" s="26">
        <v>8</v>
      </c>
      <c r="H38" s="24">
        <v>42</v>
      </c>
      <c r="I38" s="25">
        <v>29</v>
      </c>
      <c r="J38" s="26">
        <v>13</v>
      </c>
      <c r="K38" s="24">
        <v>55</v>
      </c>
      <c r="L38" s="61">
        <v>24.929999999999989</v>
      </c>
      <c r="M38" s="27">
        <v>54.594263939029311</v>
      </c>
    </row>
    <row r="39" spans="1:13" x14ac:dyDescent="0.2">
      <c r="A39" s="23" t="s">
        <v>129</v>
      </c>
      <c r="B39" s="24">
        <v>53</v>
      </c>
      <c r="C39" s="25">
        <v>46</v>
      </c>
      <c r="D39" s="26">
        <v>7</v>
      </c>
      <c r="E39" s="24">
        <v>53</v>
      </c>
      <c r="F39" s="25">
        <v>46</v>
      </c>
      <c r="G39" s="26">
        <v>7</v>
      </c>
      <c r="H39" s="24">
        <v>84</v>
      </c>
      <c r="I39" s="25">
        <v>51</v>
      </c>
      <c r="J39" s="26">
        <v>33</v>
      </c>
      <c r="K39" s="24">
        <v>63</v>
      </c>
      <c r="L39" s="61">
        <v>36.04</v>
      </c>
      <c r="M39" s="27">
        <v>58.479744728079929</v>
      </c>
    </row>
    <row r="40" spans="1:13" x14ac:dyDescent="0.2">
      <c r="A40" s="23" t="s">
        <v>130</v>
      </c>
      <c r="B40" s="24">
        <v>50</v>
      </c>
      <c r="C40" s="25">
        <v>45</v>
      </c>
      <c r="D40" s="26">
        <v>5</v>
      </c>
      <c r="E40" s="24">
        <v>54</v>
      </c>
      <c r="F40" s="25">
        <v>45</v>
      </c>
      <c r="G40" s="26">
        <v>9</v>
      </c>
      <c r="H40" s="24">
        <v>74</v>
      </c>
      <c r="I40" s="25">
        <v>53</v>
      </c>
      <c r="J40" s="26">
        <v>21</v>
      </c>
      <c r="K40" s="24">
        <v>88</v>
      </c>
      <c r="L40" s="61">
        <v>40.590000000000003</v>
      </c>
      <c r="M40" s="27">
        <v>54.103350578960345</v>
      </c>
    </row>
    <row r="41" spans="1:13" x14ac:dyDescent="0.2">
      <c r="A41" s="23" t="s">
        <v>131</v>
      </c>
      <c r="B41" s="24">
        <v>54</v>
      </c>
      <c r="C41" s="25">
        <v>45</v>
      </c>
      <c r="D41" s="26">
        <v>9</v>
      </c>
      <c r="E41" s="24">
        <v>54</v>
      </c>
      <c r="F41" s="25">
        <v>45</v>
      </c>
      <c r="G41" s="26">
        <v>9</v>
      </c>
      <c r="H41" s="24">
        <v>66</v>
      </c>
      <c r="I41" s="25">
        <v>46</v>
      </c>
      <c r="J41" s="26">
        <v>20</v>
      </c>
      <c r="K41" s="24">
        <v>63</v>
      </c>
      <c r="L41" s="61">
        <v>30.329999999999995</v>
      </c>
      <c r="M41" s="27">
        <v>57.251730959446107</v>
      </c>
    </row>
    <row r="42" spans="1:13" x14ac:dyDescent="0.2">
      <c r="A42" s="23" t="s">
        <v>132</v>
      </c>
      <c r="B42" s="24">
        <v>118</v>
      </c>
      <c r="C42" s="25">
        <v>98</v>
      </c>
      <c r="D42" s="26">
        <v>20</v>
      </c>
      <c r="E42" s="24">
        <v>118</v>
      </c>
      <c r="F42" s="25">
        <v>98</v>
      </c>
      <c r="G42" s="26">
        <v>20</v>
      </c>
      <c r="H42" s="24">
        <v>164</v>
      </c>
      <c r="I42" s="25">
        <v>116</v>
      </c>
      <c r="J42" s="26">
        <v>48</v>
      </c>
      <c r="K42" s="24">
        <v>285</v>
      </c>
      <c r="L42" s="61">
        <v>137.24999999999986</v>
      </c>
      <c r="M42" s="27">
        <v>54.87748633879788</v>
      </c>
    </row>
    <row r="43" spans="1:13" x14ac:dyDescent="0.2">
      <c r="A43" s="23" t="s">
        <v>133</v>
      </c>
      <c r="B43" s="24">
        <v>55</v>
      </c>
      <c r="C43" s="25">
        <v>46</v>
      </c>
      <c r="D43" s="26">
        <v>9</v>
      </c>
      <c r="E43" s="24">
        <v>56</v>
      </c>
      <c r="F43" s="25">
        <v>47</v>
      </c>
      <c r="G43" s="26">
        <v>9</v>
      </c>
      <c r="H43" s="24">
        <v>88</v>
      </c>
      <c r="I43" s="25">
        <v>59</v>
      </c>
      <c r="J43" s="26">
        <v>29</v>
      </c>
      <c r="K43" s="24">
        <v>142</v>
      </c>
      <c r="L43" s="61">
        <v>62.900000000000091</v>
      </c>
      <c r="M43" s="27">
        <v>52.562957074721673</v>
      </c>
    </row>
    <row r="44" spans="1:13" x14ac:dyDescent="0.2">
      <c r="A44" s="23" t="s">
        <v>134</v>
      </c>
      <c r="B44" s="24">
        <v>124</v>
      </c>
      <c r="C44" s="25">
        <v>105</v>
      </c>
      <c r="D44" s="26">
        <v>19</v>
      </c>
      <c r="E44" s="24">
        <v>125</v>
      </c>
      <c r="F44" s="25">
        <v>106</v>
      </c>
      <c r="G44" s="26">
        <v>19</v>
      </c>
      <c r="H44" s="24">
        <v>173</v>
      </c>
      <c r="I44" s="25">
        <v>122</v>
      </c>
      <c r="J44" s="26">
        <v>51</v>
      </c>
      <c r="K44" s="24">
        <v>186</v>
      </c>
      <c r="L44" s="61">
        <v>80.149999999999949</v>
      </c>
      <c r="M44" s="27">
        <v>56.325826575171561</v>
      </c>
    </row>
    <row r="45" spans="1:13" ht="13.5" thickBot="1" x14ac:dyDescent="0.25">
      <c r="A45" s="28" t="s">
        <v>135</v>
      </c>
      <c r="B45" s="29">
        <v>37</v>
      </c>
      <c r="C45" s="30">
        <v>28</v>
      </c>
      <c r="D45" s="31">
        <v>9</v>
      </c>
      <c r="E45" s="29">
        <v>37</v>
      </c>
      <c r="F45" s="30">
        <v>28</v>
      </c>
      <c r="G45" s="31">
        <v>9</v>
      </c>
      <c r="H45" s="29">
        <v>50</v>
      </c>
      <c r="I45" s="30">
        <v>35</v>
      </c>
      <c r="J45" s="31">
        <v>15</v>
      </c>
      <c r="K45" s="29">
        <v>62</v>
      </c>
      <c r="L45" s="74">
        <v>39.18</v>
      </c>
      <c r="M45" s="32">
        <v>54.876722817764154</v>
      </c>
    </row>
    <row r="46" spans="1:13" ht="13.5" thickBot="1" x14ac:dyDescent="0.25">
      <c r="A46" s="1185" t="s">
        <v>115</v>
      </c>
      <c r="B46" s="1186">
        <v>1024</v>
      </c>
      <c r="C46" s="1187">
        <v>868</v>
      </c>
      <c r="D46" s="1188">
        <v>156</v>
      </c>
      <c r="E46" s="1186">
        <v>1049</v>
      </c>
      <c r="F46" s="1187">
        <v>881</v>
      </c>
      <c r="G46" s="1188">
        <v>168</v>
      </c>
      <c r="H46" s="1186">
        <v>1518</v>
      </c>
      <c r="I46" s="1187">
        <v>1047</v>
      </c>
      <c r="J46" s="1188">
        <v>471</v>
      </c>
      <c r="K46" s="1186">
        <v>2225</v>
      </c>
      <c r="L46" s="1189">
        <v>1042.5799999999979</v>
      </c>
      <c r="M46" s="1190">
        <v>54.929252431468235</v>
      </c>
    </row>
    <row r="48" spans="1:13" ht="13.5" thickBot="1" x14ac:dyDescent="0.25">
      <c r="A48" s="11" t="s">
        <v>243</v>
      </c>
      <c r="B48" s="11"/>
    </row>
    <row r="49" spans="1:13" x14ac:dyDescent="0.2">
      <c r="A49" s="1002" t="s">
        <v>113</v>
      </c>
      <c r="B49" s="1004" t="s">
        <v>5</v>
      </c>
      <c r="C49" s="1005"/>
      <c r="D49" s="1006"/>
      <c r="E49" s="1004" t="s">
        <v>6</v>
      </c>
      <c r="F49" s="1005"/>
      <c r="G49" s="1006"/>
      <c r="H49" s="1004" t="s">
        <v>7</v>
      </c>
      <c r="I49" s="1005"/>
      <c r="J49" s="1006"/>
      <c r="K49" s="1007" t="s">
        <v>114</v>
      </c>
      <c r="L49" s="1008"/>
      <c r="M49" s="1009"/>
    </row>
    <row r="50" spans="1:13" ht="26.25" thickBot="1" x14ac:dyDescent="0.25">
      <c r="A50" s="1003"/>
      <c r="B50" s="12" t="s">
        <v>115</v>
      </c>
      <c r="C50" s="968" t="s">
        <v>116</v>
      </c>
      <c r="D50" s="14" t="s">
        <v>117</v>
      </c>
      <c r="E50" s="12" t="s">
        <v>115</v>
      </c>
      <c r="F50" s="968" t="s">
        <v>116</v>
      </c>
      <c r="G50" s="14" t="s">
        <v>117</v>
      </c>
      <c r="H50" s="12" t="s">
        <v>115</v>
      </c>
      <c r="I50" s="968" t="s">
        <v>116</v>
      </c>
      <c r="J50" s="14" t="s">
        <v>117</v>
      </c>
      <c r="K50" s="15" t="s">
        <v>118</v>
      </c>
      <c r="L50" s="954" t="s">
        <v>119</v>
      </c>
      <c r="M50" s="16" t="s">
        <v>120</v>
      </c>
    </row>
    <row r="51" spans="1:13" x14ac:dyDescent="0.2">
      <c r="A51" s="17" t="s">
        <v>121</v>
      </c>
      <c r="B51" s="18">
        <v>26</v>
      </c>
      <c r="C51" s="19">
        <v>18</v>
      </c>
      <c r="D51" s="20">
        <v>8</v>
      </c>
      <c r="E51" s="18">
        <v>26</v>
      </c>
      <c r="F51" s="19">
        <v>18</v>
      </c>
      <c r="G51" s="20">
        <v>8</v>
      </c>
      <c r="H51" s="18">
        <v>32</v>
      </c>
      <c r="I51" s="19">
        <v>20</v>
      </c>
      <c r="J51" s="20">
        <v>12</v>
      </c>
      <c r="K51" s="21">
        <v>89</v>
      </c>
      <c r="L51" s="56">
        <v>43.930000000000007</v>
      </c>
      <c r="M51" s="22">
        <v>50.044502617801058</v>
      </c>
    </row>
    <row r="52" spans="1:13" x14ac:dyDescent="0.2">
      <c r="A52" s="23" t="s">
        <v>123</v>
      </c>
      <c r="B52" s="24">
        <v>10</v>
      </c>
      <c r="C52" s="25">
        <v>8</v>
      </c>
      <c r="D52" s="26">
        <v>2</v>
      </c>
      <c r="E52" s="24">
        <v>11</v>
      </c>
      <c r="F52" s="25">
        <v>9</v>
      </c>
      <c r="G52" s="26">
        <v>2</v>
      </c>
      <c r="H52" s="24">
        <v>12</v>
      </c>
      <c r="I52" s="25">
        <v>10</v>
      </c>
      <c r="J52" s="26">
        <v>2</v>
      </c>
      <c r="K52" s="24">
        <v>26</v>
      </c>
      <c r="L52" s="61">
        <v>11.050000000000002</v>
      </c>
      <c r="M52" s="27">
        <v>48.242081447963798</v>
      </c>
    </row>
    <row r="53" spans="1:13" x14ac:dyDescent="0.2">
      <c r="A53" s="23" t="s">
        <v>124</v>
      </c>
      <c r="B53" s="24">
        <v>4</v>
      </c>
      <c r="C53" s="25">
        <v>2</v>
      </c>
      <c r="D53" s="26">
        <v>2</v>
      </c>
      <c r="E53" s="24">
        <v>4</v>
      </c>
      <c r="F53" s="25">
        <v>2</v>
      </c>
      <c r="G53" s="26">
        <v>2</v>
      </c>
      <c r="H53" s="24">
        <v>4</v>
      </c>
      <c r="I53" s="25">
        <v>2</v>
      </c>
      <c r="J53" s="26">
        <v>2</v>
      </c>
      <c r="K53" s="24">
        <v>7</v>
      </c>
      <c r="L53" s="61">
        <v>2.7600000000000002</v>
      </c>
      <c r="M53" s="27">
        <v>48.373188405797109</v>
      </c>
    </row>
    <row r="54" spans="1:13" x14ac:dyDescent="0.2">
      <c r="A54" s="23" t="s">
        <v>125</v>
      </c>
      <c r="B54" s="24">
        <v>3</v>
      </c>
      <c r="C54" s="25">
        <v>1</v>
      </c>
      <c r="D54" s="26">
        <v>2</v>
      </c>
      <c r="E54" s="24">
        <v>3</v>
      </c>
      <c r="F54" s="25">
        <v>1</v>
      </c>
      <c r="G54" s="26">
        <v>2</v>
      </c>
      <c r="H54" s="24">
        <v>4</v>
      </c>
      <c r="I54" s="25">
        <v>2</v>
      </c>
      <c r="J54" s="26">
        <v>2</v>
      </c>
      <c r="K54" s="24">
        <v>4</v>
      </c>
      <c r="L54" s="61">
        <v>1.77</v>
      </c>
      <c r="M54" s="27">
        <v>54.031073446327682</v>
      </c>
    </row>
    <row r="55" spans="1:13" x14ac:dyDescent="0.2">
      <c r="A55" s="23" t="s">
        <v>126</v>
      </c>
      <c r="B55" s="24">
        <v>0</v>
      </c>
      <c r="C55" s="25">
        <v>0</v>
      </c>
      <c r="D55" s="26">
        <v>0</v>
      </c>
      <c r="E55" s="24">
        <v>0</v>
      </c>
      <c r="F55" s="25">
        <v>0</v>
      </c>
      <c r="G55" s="26">
        <v>0</v>
      </c>
      <c r="H55" s="24">
        <v>0</v>
      </c>
      <c r="I55" s="25">
        <v>0</v>
      </c>
      <c r="J55" s="26">
        <v>0</v>
      </c>
      <c r="K55" s="24">
        <v>0</v>
      </c>
      <c r="L55" s="61">
        <v>0</v>
      </c>
      <c r="M55" s="27">
        <v>0</v>
      </c>
    </row>
    <row r="56" spans="1:13" x14ac:dyDescent="0.2">
      <c r="A56" s="23" t="s">
        <v>127</v>
      </c>
      <c r="B56" s="24">
        <v>4</v>
      </c>
      <c r="C56" s="25">
        <v>2</v>
      </c>
      <c r="D56" s="26">
        <v>2</v>
      </c>
      <c r="E56" s="24">
        <v>4</v>
      </c>
      <c r="F56" s="25">
        <v>2</v>
      </c>
      <c r="G56" s="26">
        <v>2</v>
      </c>
      <c r="H56" s="24">
        <v>4</v>
      </c>
      <c r="I56" s="25">
        <v>2</v>
      </c>
      <c r="J56" s="26">
        <v>2</v>
      </c>
      <c r="K56" s="24">
        <v>6</v>
      </c>
      <c r="L56" s="61">
        <v>3.2199999999999998</v>
      </c>
      <c r="M56" s="27">
        <v>51.500000000000007</v>
      </c>
    </row>
    <row r="57" spans="1:13" x14ac:dyDescent="0.2">
      <c r="A57" s="23" t="s">
        <v>128</v>
      </c>
      <c r="B57" s="24">
        <v>1</v>
      </c>
      <c r="C57" s="25">
        <v>0</v>
      </c>
      <c r="D57" s="26">
        <v>1</v>
      </c>
      <c r="E57" s="24">
        <v>1</v>
      </c>
      <c r="F57" s="25">
        <v>0</v>
      </c>
      <c r="G57" s="26">
        <v>1</v>
      </c>
      <c r="H57" s="24">
        <v>1</v>
      </c>
      <c r="I57" s="25">
        <v>0</v>
      </c>
      <c r="J57" s="26">
        <v>1</v>
      </c>
      <c r="K57" s="24">
        <v>3</v>
      </c>
      <c r="L57" s="61">
        <v>1.34</v>
      </c>
      <c r="M57" s="27">
        <v>44</v>
      </c>
    </row>
    <row r="58" spans="1:13" x14ac:dyDescent="0.2">
      <c r="A58" s="23" t="s">
        <v>129</v>
      </c>
      <c r="B58" s="24">
        <v>3</v>
      </c>
      <c r="C58" s="25">
        <v>1</v>
      </c>
      <c r="D58" s="26">
        <v>2</v>
      </c>
      <c r="E58" s="24">
        <v>3</v>
      </c>
      <c r="F58" s="25">
        <v>1</v>
      </c>
      <c r="G58" s="26">
        <v>2</v>
      </c>
      <c r="H58" s="24">
        <v>4</v>
      </c>
      <c r="I58" s="25">
        <v>1</v>
      </c>
      <c r="J58" s="26">
        <v>3</v>
      </c>
      <c r="K58" s="24">
        <v>5</v>
      </c>
      <c r="L58" s="61">
        <v>1.7800000000000002</v>
      </c>
      <c r="M58" s="27">
        <v>42.640449438202246</v>
      </c>
    </row>
    <row r="59" spans="1:13" x14ac:dyDescent="0.2">
      <c r="A59" s="23" t="s">
        <v>130</v>
      </c>
      <c r="B59" s="24">
        <v>2</v>
      </c>
      <c r="C59" s="25">
        <v>1</v>
      </c>
      <c r="D59" s="26">
        <v>1</v>
      </c>
      <c r="E59" s="24">
        <v>2</v>
      </c>
      <c r="F59" s="25">
        <v>1</v>
      </c>
      <c r="G59" s="26">
        <v>1</v>
      </c>
      <c r="H59" s="24">
        <v>2</v>
      </c>
      <c r="I59" s="25">
        <v>1</v>
      </c>
      <c r="J59" s="26">
        <v>1</v>
      </c>
      <c r="K59" s="24">
        <v>2</v>
      </c>
      <c r="L59" s="61">
        <v>0.47000000000000003</v>
      </c>
      <c r="M59" s="27">
        <v>62.159574468085104</v>
      </c>
    </row>
    <row r="60" spans="1:13" x14ac:dyDescent="0.2">
      <c r="A60" s="23" t="s">
        <v>131</v>
      </c>
      <c r="B60" s="24">
        <v>3</v>
      </c>
      <c r="C60" s="25">
        <v>1</v>
      </c>
      <c r="D60" s="26">
        <v>2</v>
      </c>
      <c r="E60" s="24">
        <v>3</v>
      </c>
      <c r="F60" s="25">
        <v>1</v>
      </c>
      <c r="G60" s="26">
        <v>2</v>
      </c>
      <c r="H60" s="24">
        <v>4</v>
      </c>
      <c r="I60" s="25">
        <v>2</v>
      </c>
      <c r="J60" s="26">
        <v>2</v>
      </c>
      <c r="K60" s="24">
        <v>3</v>
      </c>
      <c r="L60" s="61">
        <v>0.6100000000000001</v>
      </c>
      <c r="M60" s="27">
        <v>53.893442622950815</v>
      </c>
    </row>
    <row r="61" spans="1:13" x14ac:dyDescent="0.2">
      <c r="A61" s="23" t="s">
        <v>132</v>
      </c>
      <c r="B61" s="24">
        <v>17</v>
      </c>
      <c r="C61" s="25">
        <v>13</v>
      </c>
      <c r="D61" s="26">
        <v>4</v>
      </c>
      <c r="E61" s="24">
        <v>17</v>
      </c>
      <c r="F61" s="25">
        <v>13</v>
      </c>
      <c r="G61" s="26">
        <v>4</v>
      </c>
      <c r="H61" s="24">
        <v>18</v>
      </c>
      <c r="I61" s="25">
        <v>13</v>
      </c>
      <c r="J61" s="26">
        <v>5</v>
      </c>
      <c r="K61" s="24">
        <v>29</v>
      </c>
      <c r="L61" s="61">
        <v>18.760000000000005</v>
      </c>
      <c r="M61" s="27">
        <v>49.137526652452024</v>
      </c>
    </row>
    <row r="62" spans="1:13" x14ac:dyDescent="0.2">
      <c r="A62" s="23" t="s">
        <v>133</v>
      </c>
      <c r="B62" s="24">
        <v>3</v>
      </c>
      <c r="C62" s="25">
        <v>1</v>
      </c>
      <c r="D62" s="26">
        <v>2</v>
      </c>
      <c r="E62" s="24">
        <v>3</v>
      </c>
      <c r="F62" s="25">
        <v>1</v>
      </c>
      <c r="G62" s="26">
        <v>2</v>
      </c>
      <c r="H62" s="24">
        <v>6</v>
      </c>
      <c r="I62" s="25">
        <v>1</v>
      </c>
      <c r="J62" s="26">
        <v>5</v>
      </c>
      <c r="K62" s="24">
        <v>10</v>
      </c>
      <c r="L62" s="61">
        <v>3.3999999999999995</v>
      </c>
      <c r="M62" s="27">
        <v>43.905882352941198</v>
      </c>
    </row>
    <row r="63" spans="1:13" x14ac:dyDescent="0.2">
      <c r="A63" s="23" t="s">
        <v>134</v>
      </c>
      <c r="B63" s="24">
        <v>14</v>
      </c>
      <c r="C63" s="25">
        <v>8</v>
      </c>
      <c r="D63" s="26">
        <v>6</v>
      </c>
      <c r="E63" s="24">
        <v>14</v>
      </c>
      <c r="F63" s="25">
        <v>8</v>
      </c>
      <c r="G63" s="26">
        <v>6</v>
      </c>
      <c r="H63" s="24">
        <v>18</v>
      </c>
      <c r="I63" s="25">
        <v>11</v>
      </c>
      <c r="J63" s="26">
        <v>7</v>
      </c>
      <c r="K63" s="24">
        <v>28</v>
      </c>
      <c r="L63" s="61">
        <v>14.75</v>
      </c>
      <c r="M63" s="27">
        <v>45.407796610169498</v>
      </c>
    </row>
    <row r="64" spans="1:13" ht="13.5" thickBot="1" x14ac:dyDescent="0.25">
      <c r="A64" s="28" t="s">
        <v>135</v>
      </c>
      <c r="B64" s="29">
        <v>5</v>
      </c>
      <c r="C64" s="30">
        <v>4</v>
      </c>
      <c r="D64" s="31">
        <v>1</v>
      </c>
      <c r="E64" s="29">
        <v>5</v>
      </c>
      <c r="F64" s="30">
        <v>4</v>
      </c>
      <c r="G64" s="31">
        <v>1</v>
      </c>
      <c r="H64" s="29">
        <v>5</v>
      </c>
      <c r="I64" s="30">
        <v>4</v>
      </c>
      <c r="J64" s="31">
        <v>1</v>
      </c>
      <c r="K64" s="29">
        <v>6</v>
      </c>
      <c r="L64" s="74">
        <v>3.5900000000000003</v>
      </c>
      <c r="M64" s="32">
        <v>50.834261838440113</v>
      </c>
    </row>
    <row r="65" spans="1:13" ht="13.5" thickBot="1" x14ac:dyDescent="0.25">
      <c r="A65" s="1185" t="s">
        <v>115</v>
      </c>
      <c r="B65" s="1186">
        <v>95</v>
      </c>
      <c r="C65" s="1187">
        <v>60</v>
      </c>
      <c r="D65" s="1188">
        <v>35</v>
      </c>
      <c r="E65" s="1186">
        <v>96</v>
      </c>
      <c r="F65" s="1187">
        <v>61</v>
      </c>
      <c r="G65" s="1188">
        <v>35</v>
      </c>
      <c r="H65" s="1186">
        <v>114</v>
      </c>
      <c r="I65" s="1187">
        <v>69</v>
      </c>
      <c r="J65" s="1188">
        <v>45</v>
      </c>
      <c r="K65" s="1186">
        <v>208</v>
      </c>
      <c r="L65" s="1189">
        <v>107.43000000000002</v>
      </c>
      <c r="M65" s="1190">
        <v>48.839383784790101</v>
      </c>
    </row>
    <row r="67" spans="1:13" ht="13.5" thickBot="1" x14ac:dyDescent="0.25">
      <c r="A67" s="11" t="s">
        <v>244</v>
      </c>
      <c r="B67" s="11"/>
    </row>
    <row r="68" spans="1:13" x14ac:dyDescent="0.2">
      <c r="A68" s="1002" t="s">
        <v>113</v>
      </c>
      <c r="B68" s="1004" t="s">
        <v>5</v>
      </c>
      <c r="C68" s="1005"/>
      <c r="D68" s="1006"/>
      <c r="E68" s="1004" t="s">
        <v>6</v>
      </c>
      <c r="F68" s="1005"/>
      <c r="G68" s="1006"/>
      <c r="H68" s="1004" t="s">
        <v>7</v>
      </c>
      <c r="I68" s="1005"/>
      <c r="J68" s="1006"/>
      <c r="K68" s="1007" t="s">
        <v>114</v>
      </c>
      <c r="L68" s="1008"/>
      <c r="M68" s="1009"/>
    </row>
    <row r="69" spans="1:13" ht="26.25" thickBot="1" x14ac:dyDescent="0.25">
      <c r="A69" s="1003"/>
      <c r="B69" s="12" t="s">
        <v>115</v>
      </c>
      <c r="C69" s="968" t="s">
        <v>116</v>
      </c>
      <c r="D69" s="14" t="s">
        <v>117</v>
      </c>
      <c r="E69" s="12" t="s">
        <v>115</v>
      </c>
      <c r="F69" s="968" t="s">
        <v>116</v>
      </c>
      <c r="G69" s="14" t="s">
        <v>117</v>
      </c>
      <c r="H69" s="12" t="s">
        <v>115</v>
      </c>
      <c r="I69" s="968" t="s">
        <v>116</v>
      </c>
      <c r="J69" s="14" t="s">
        <v>117</v>
      </c>
      <c r="K69" s="15" t="s">
        <v>118</v>
      </c>
      <c r="L69" s="954" t="s">
        <v>119</v>
      </c>
      <c r="M69" s="16" t="s">
        <v>120</v>
      </c>
    </row>
    <row r="70" spans="1:13" x14ac:dyDescent="0.2">
      <c r="A70" s="17" t="s">
        <v>121</v>
      </c>
      <c r="B70" s="18">
        <v>60</v>
      </c>
      <c r="C70" s="19">
        <v>47</v>
      </c>
      <c r="D70" s="20">
        <v>13</v>
      </c>
      <c r="E70" s="18">
        <v>60</v>
      </c>
      <c r="F70" s="19">
        <v>47</v>
      </c>
      <c r="G70" s="20">
        <v>13</v>
      </c>
      <c r="H70" s="18">
        <v>81</v>
      </c>
      <c r="I70" s="19">
        <v>60</v>
      </c>
      <c r="J70" s="20">
        <v>21</v>
      </c>
      <c r="K70" s="21">
        <v>191</v>
      </c>
      <c r="L70" s="56">
        <v>91.709999999999866</v>
      </c>
      <c r="M70" s="22">
        <v>50.919038272816572</v>
      </c>
    </row>
    <row r="71" spans="1:13" x14ac:dyDescent="0.2">
      <c r="A71" s="23" t="s">
        <v>123</v>
      </c>
      <c r="B71" s="24">
        <v>57</v>
      </c>
      <c r="C71" s="25">
        <v>42</v>
      </c>
      <c r="D71" s="26">
        <v>15</v>
      </c>
      <c r="E71" s="24">
        <v>57</v>
      </c>
      <c r="F71" s="25">
        <v>42</v>
      </c>
      <c r="G71" s="26">
        <v>15</v>
      </c>
      <c r="H71" s="24">
        <v>67</v>
      </c>
      <c r="I71" s="25">
        <v>45</v>
      </c>
      <c r="J71" s="26">
        <v>22</v>
      </c>
      <c r="K71" s="24">
        <v>80</v>
      </c>
      <c r="L71" s="61">
        <v>46.070000000000036</v>
      </c>
      <c r="M71" s="27">
        <v>51.913067071847145</v>
      </c>
    </row>
    <row r="72" spans="1:13" x14ac:dyDescent="0.2">
      <c r="A72" s="23" t="s">
        <v>124</v>
      </c>
      <c r="B72" s="24">
        <v>22</v>
      </c>
      <c r="C72" s="25">
        <v>17</v>
      </c>
      <c r="D72" s="26">
        <v>5</v>
      </c>
      <c r="E72" s="24">
        <v>22</v>
      </c>
      <c r="F72" s="25">
        <v>17</v>
      </c>
      <c r="G72" s="26">
        <v>5</v>
      </c>
      <c r="H72" s="24">
        <v>25</v>
      </c>
      <c r="I72" s="25">
        <v>18</v>
      </c>
      <c r="J72" s="26">
        <v>7</v>
      </c>
      <c r="K72" s="24">
        <v>38</v>
      </c>
      <c r="L72" s="61">
        <v>19.3</v>
      </c>
      <c r="M72" s="27">
        <v>53.650777202072533</v>
      </c>
    </row>
    <row r="73" spans="1:13" x14ac:dyDescent="0.2">
      <c r="A73" s="23" t="s">
        <v>125</v>
      </c>
      <c r="B73" s="24">
        <v>27</v>
      </c>
      <c r="C73" s="25">
        <v>21</v>
      </c>
      <c r="D73" s="26">
        <v>6</v>
      </c>
      <c r="E73" s="24">
        <v>27</v>
      </c>
      <c r="F73" s="25">
        <v>21</v>
      </c>
      <c r="G73" s="26">
        <v>6</v>
      </c>
      <c r="H73" s="24">
        <v>32</v>
      </c>
      <c r="I73" s="25">
        <v>25</v>
      </c>
      <c r="J73" s="26">
        <v>7</v>
      </c>
      <c r="K73" s="24">
        <v>33</v>
      </c>
      <c r="L73" s="61">
        <v>20.59</v>
      </c>
      <c r="M73" s="27">
        <v>53.236765420106856</v>
      </c>
    </row>
    <row r="74" spans="1:13" x14ac:dyDescent="0.2">
      <c r="A74" s="23" t="s">
        <v>126</v>
      </c>
      <c r="B74" s="24">
        <v>12</v>
      </c>
      <c r="C74" s="25">
        <v>11</v>
      </c>
      <c r="D74" s="26">
        <v>1</v>
      </c>
      <c r="E74" s="24">
        <v>12</v>
      </c>
      <c r="F74" s="25">
        <v>11</v>
      </c>
      <c r="G74" s="26">
        <v>1</v>
      </c>
      <c r="H74" s="24">
        <v>12</v>
      </c>
      <c r="I74" s="25">
        <v>11</v>
      </c>
      <c r="J74" s="26">
        <v>1</v>
      </c>
      <c r="K74" s="24">
        <v>12</v>
      </c>
      <c r="L74" s="61">
        <v>8.4700000000000006</v>
      </c>
      <c r="M74" s="27">
        <v>60.580283353010628</v>
      </c>
    </row>
    <row r="75" spans="1:13" x14ac:dyDescent="0.2">
      <c r="A75" s="23" t="s">
        <v>127</v>
      </c>
      <c r="B75" s="24">
        <v>33</v>
      </c>
      <c r="C75" s="25">
        <v>29</v>
      </c>
      <c r="D75" s="26">
        <v>4</v>
      </c>
      <c r="E75" s="24">
        <v>37</v>
      </c>
      <c r="F75" s="25">
        <v>29</v>
      </c>
      <c r="G75" s="26">
        <v>8</v>
      </c>
      <c r="H75" s="24">
        <v>40</v>
      </c>
      <c r="I75" s="25">
        <v>32</v>
      </c>
      <c r="J75" s="26">
        <v>8</v>
      </c>
      <c r="K75" s="24">
        <v>39</v>
      </c>
      <c r="L75" s="61">
        <v>25.369999999999997</v>
      </c>
      <c r="M75" s="27">
        <v>56.95210878990936</v>
      </c>
    </row>
    <row r="76" spans="1:13" x14ac:dyDescent="0.2">
      <c r="A76" s="23" t="s">
        <v>128</v>
      </c>
      <c r="B76" s="24">
        <v>16</v>
      </c>
      <c r="C76" s="25">
        <v>12</v>
      </c>
      <c r="D76" s="26">
        <v>4</v>
      </c>
      <c r="E76" s="24">
        <v>17</v>
      </c>
      <c r="F76" s="25">
        <v>12</v>
      </c>
      <c r="G76" s="26">
        <v>5</v>
      </c>
      <c r="H76" s="24">
        <v>18</v>
      </c>
      <c r="I76" s="25">
        <v>13</v>
      </c>
      <c r="J76" s="26">
        <v>5</v>
      </c>
      <c r="K76" s="24">
        <v>18</v>
      </c>
      <c r="L76" s="61">
        <v>10.780000000000001</v>
      </c>
      <c r="M76" s="27">
        <v>52.081632653061227</v>
      </c>
    </row>
    <row r="77" spans="1:13" x14ac:dyDescent="0.2">
      <c r="A77" s="23" t="s">
        <v>129</v>
      </c>
      <c r="B77" s="24">
        <v>26</v>
      </c>
      <c r="C77" s="25">
        <v>21</v>
      </c>
      <c r="D77" s="26">
        <v>5</v>
      </c>
      <c r="E77" s="24">
        <v>26</v>
      </c>
      <c r="F77" s="25">
        <v>21</v>
      </c>
      <c r="G77" s="26">
        <v>5</v>
      </c>
      <c r="H77" s="24">
        <v>31</v>
      </c>
      <c r="I77" s="25">
        <v>25</v>
      </c>
      <c r="J77" s="26">
        <v>6</v>
      </c>
      <c r="K77" s="24">
        <v>25</v>
      </c>
      <c r="L77" s="61">
        <v>17.809999999999999</v>
      </c>
      <c r="M77" s="27">
        <v>55.02274003368894</v>
      </c>
    </row>
    <row r="78" spans="1:13" x14ac:dyDescent="0.2">
      <c r="A78" s="23" t="s">
        <v>130</v>
      </c>
      <c r="B78" s="24">
        <v>20</v>
      </c>
      <c r="C78" s="25">
        <v>17</v>
      </c>
      <c r="D78" s="26">
        <v>3</v>
      </c>
      <c r="E78" s="24">
        <v>21</v>
      </c>
      <c r="F78" s="25">
        <v>17</v>
      </c>
      <c r="G78" s="26">
        <v>4</v>
      </c>
      <c r="H78" s="24">
        <v>28</v>
      </c>
      <c r="I78" s="25">
        <v>23</v>
      </c>
      <c r="J78" s="26">
        <v>5</v>
      </c>
      <c r="K78" s="24">
        <v>25</v>
      </c>
      <c r="L78" s="61">
        <v>11.969999999999999</v>
      </c>
      <c r="M78" s="27">
        <v>54.515037593984971</v>
      </c>
    </row>
    <row r="79" spans="1:13" x14ac:dyDescent="0.2">
      <c r="A79" s="23" t="s">
        <v>131</v>
      </c>
      <c r="B79" s="24">
        <v>23</v>
      </c>
      <c r="C79" s="25">
        <v>17</v>
      </c>
      <c r="D79" s="26">
        <v>6</v>
      </c>
      <c r="E79" s="24">
        <v>23</v>
      </c>
      <c r="F79" s="25">
        <v>17</v>
      </c>
      <c r="G79" s="26">
        <v>6</v>
      </c>
      <c r="H79" s="24">
        <v>23</v>
      </c>
      <c r="I79" s="25">
        <v>17</v>
      </c>
      <c r="J79" s="26">
        <v>6</v>
      </c>
      <c r="K79" s="24">
        <v>24</v>
      </c>
      <c r="L79" s="61">
        <v>14.73</v>
      </c>
      <c r="M79" s="27">
        <v>54.931771894093686</v>
      </c>
    </row>
    <row r="80" spans="1:13" x14ac:dyDescent="0.2">
      <c r="A80" s="23" t="s">
        <v>132</v>
      </c>
      <c r="B80" s="24">
        <v>47</v>
      </c>
      <c r="C80" s="25">
        <v>36</v>
      </c>
      <c r="D80" s="26">
        <v>11</v>
      </c>
      <c r="E80" s="24">
        <v>47</v>
      </c>
      <c r="F80" s="25">
        <v>36</v>
      </c>
      <c r="G80" s="26">
        <v>11</v>
      </c>
      <c r="H80" s="24">
        <v>52</v>
      </c>
      <c r="I80" s="25">
        <v>38</v>
      </c>
      <c r="J80" s="26">
        <v>14</v>
      </c>
      <c r="K80" s="24">
        <v>61</v>
      </c>
      <c r="L80" s="61">
        <v>40.720000000000013</v>
      </c>
      <c r="M80" s="27">
        <v>51.833497053045164</v>
      </c>
    </row>
    <row r="81" spans="1:13" x14ac:dyDescent="0.2">
      <c r="A81" s="23" t="s">
        <v>133</v>
      </c>
      <c r="B81" s="24">
        <v>27</v>
      </c>
      <c r="C81" s="25">
        <v>21</v>
      </c>
      <c r="D81" s="26">
        <v>6</v>
      </c>
      <c r="E81" s="24">
        <v>27</v>
      </c>
      <c r="F81" s="25">
        <v>21</v>
      </c>
      <c r="G81" s="26">
        <v>6</v>
      </c>
      <c r="H81" s="24">
        <v>31</v>
      </c>
      <c r="I81" s="25">
        <v>22</v>
      </c>
      <c r="J81" s="26">
        <v>9</v>
      </c>
      <c r="K81" s="24">
        <v>43</v>
      </c>
      <c r="L81" s="61">
        <v>24.179999999999993</v>
      </c>
      <c r="M81" s="27">
        <v>51.936724565756833</v>
      </c>
    </row>
    <row r="82" spans="1:13" x14ac:dyDescent="0.2">
      <c r="A82" s="23" t="s">
        <v>134</v>
      </c>
      <c r="B82" s="24">
        <v>50</v>
      </c>
      <c r="C82" s="25">
        <v>35</v>
      </c>
      <c r="D82" s="26">
        <v>15</v>
      </c>
      <c r="E82" s="24">
        <v>50</v>
      </c>
      <c r="F82" s="25">
        <v>35</v>
      </c>
      <c r="G82" s="26">
        <v>15</v>
      </c>
      <c r="H82" s="24">
        <v>61</v>
      </c>
      <c r="I82" s="25">
        <v>38</v>
      </c>
      <c r="J82" s="26">
        <v>23</v>
      </c>
      <c r="K82" s="24">
        <v>71</v>
      </c>
      <c r="L82" s="61">
        <v>46.220000000000056</v>
      </c>
      <c r="M82" s="27">
        <v>51.317395067070485</v>
      </c>
    </row>
    <row r="83" spans="1:13" ht="13.5" thickBot="1" x14ac:dyDescent="0.25">
      <c r="A83" s="28" t="s">
        <v>135</v>
      </c>
      <c r="B83" s="29">
        <v>26</v>
      </c>
      <c r="C83" s="30">
        <v>22</v>
      </c>
      <c r="D83" s="31">
        <v>4</v>
      </c>
      <c r="E83" s="29">
        <v>26</v>
      </c>
      <c r="F83" s="30">
        <v>22</v>
      </c>
      <c r="G83" s="31">
        <v>4</v>
      </c>
      <c r="H83" s="29">
        <v>26</v>
      </c>
      <c r="I83" s="30">
        <v>22</v>
      </c>
      <c r="J83" s="31">
        <v>4</v>
      </c>
      <c r="K83" s="29">
        <v>31</v>
      </c>
      <c r="L83" s="74">
        <v>24.01</v>
      </c>
      <c r="M83" s="32">
        <v>53.754477301124524</v>
      </c>
    </row>
    <row r="84" spans="1:13" ht="13.5" thickBot="1" x14ac:dyDescent="0.25">
      <c r="A84" s="1185" t="s">
        <v>115</v>
      </c>
      <c r="B84" s="1186">
        <v>443</v>
      </c>
      <c r="C84" s="1187">
        <v>345</v>
      </c>
      <c r="D84" s="1188">
        <v>98</v>
      </c>
      <c r="E84" s="1186">
        <v>452</v>
      </c>
      <c r="F84" s="1187">
        <v>348</v>
      </c>
      <c r="G84" s="1188">
        <v>104</v>
      </c>
      <c r="H84" s="1186">
        <v>527</v>
      </c>
      <c r="I84" s="1187">
        <v>389</v>
      </c>
      <c r="J84" s="1188">
        <v>138</v>
      </c>
      <c r="K84" s="1186">
        <v>671</v>
      </c>
      <c r="L84" s="1189">
        <v>401.93000000000006</v>
      </c>
      <c r="M84" s="1190">
        <v>52.703518025526819</v>
      </c>
    </row>
    <row r="86" spans="1:13" ht="13.5" thickBot="1" x14ac:dyDescent="0.25">
      <c r="A86" s="11" t="s">
        <v>245</v>
      </c>
      <c r="B86" s="11"/>
    </row>
    <row r="87" spans="1:13" x14ac:dyDescent="0.2">
      <c r="A87" s="1002" t="s">
        <v>113</v>
      </c>
      <c r="B87" s="1004" t="s">
        <v>5</v>
      </c>
      <c r="C87" s="1005"/>
      <c r="D87" s="1006"/>
      <c r="E87" s="1004" t="s">
        <v>6</v>
      </c>
      <c r="F87" s="1005"/>
      <c r="G87" s="1006"/>
      <c r="H87" s="1004" t="s">
        <v>7</v>
      </c>
      <c r="I87" s="1005"/>
      <c r="J87" s="1006"/>
      <c r="K87" s="1007" t="s">
        <v>114</v>
      </c>
      <c r="L87" s="1008"/>
      <c r="M87" s="1009"/>
    </row>
    <row r="88" spans="1:13" ht="26.25" thickBot="1" x14ac:dyDescent="0.25">
      <c r="A88" s="1003"/>
      <c r="B88" s="12" t="s">
        <v>115</v>
      </c>
      <c r="C88" s="968" t="s">
        <v>116</v>
      </c>
      <c r="D88" s="14" t="s">
        <v>117</v>
      </c>
      <c r="E88" s="12" t="s">
        <v>115</v>
      </c>
      <c r="F88" s="968" t="s">
        <v>116</v>
      </c>
      <c r="G88" s="14" t="s">
        <v>117</v>
      </c>
      <c r="H88" s="12" t="s">
        <v>115</v>
      </c>
      <c r="I88" s="968" t="s">
        <v>116</v>
      </c>
      <c r="J88" s="14" t="s">
        <v>117</v>
      </c>
      <c r="K88" s="15" t="s">
        <v>118</v>
      </c>
      <c r="L88" s="954" t="s">
        <v>119</v>
      </c>
      <c r="M88" s="16" t="s">
        <v>120</v>
      </c>
    </row>
    <row r="89" spans="1:13" x14ac:dyDescent="0.2">
      <c r="A89" s="17" t="s">
        <v>121</v>
      </c>
      <c r="B89" s="18">
        <v>50</v>
      </c>
      <c r="C89" s="19">
        <v>40</v>
      </c>
      <c r="D89" s="20">
        <v>10</v>
      </c>
      <c r="E89" s="18">
        <v>50</v>
      </c>
      <c r="F89" s="19">
        <v>40</v>
      </c>
      <c r="G89" s="20">
        <v>10</v>
      </c>
      <c r="H89" s="18">
        <v>61</v>
      </c>
      <c r="I89" s="19">
        <v>43</v>
      </c>
      <c r="J89" s="20">
        <v>18</v>
      </c>
      <c r="K89" s="21">
        <v>165</v>
      </c>
      <c r="L89" s="56">
        <v>88.13999999999993</v>
      </c>
      <c r="M89" s="22">
        <v>50.149988654413519</v>
      </c>
    </row>
    <row r="90" spans="1:13" x14ac:dyDescent="0.2">
      <c r="A90" s="23" t="s">
        <v>123</v>
      </c>
      <c r="B90" s="24">
        <v>23</v>
      </c>
      <c r="C90" s="25">
        <v>18</v>
      </c>
      <c r="D90" s="26">
        <v>5</v>
      </c>
      <c r="E90" s="24">
        <v>23</v>
      </c>
      <c r="F90" s="25">
        <v>18</v>
      </c>
      <c r="G90" s="26">
        <v>5</v>
      </c>
      <c r="H90" s="24">
        <v>23</v>
      </c>
      <c r="I90" s="25">
        <v>18</v>
      </c>
      <c r="J90" s="26">
        <v>5</v>
      </c>
      <c r="K90" s="24">
        <v>27</v>
      </c>
      <c r="L90" s="61">
        <v>13.739999999999998</v>
      </c>
      <c r="M90" s="27">
        <v>50.647743813682673</v>
      </c>
    </row>
    <row r="91" spans="1:13" x14ac:dyDescent="0.2">
      <c r="A91" s="23" t="s">
        <v>124</v>
      </c>
      <c r="B91" s="24">
        <v>11</v>
      </c>
      <c r="C91" s="25">
        <v>9</v>
      </c>
      <c r="D91" s="26">
        <v>2</v>
      </c>
      <c r="E91" s="24">
        <v>11</v>
      </c>
      <c r="F91" s="25">
        <v>9</v>
      </c>
      <c r="G91" s="26">
        <v>2</v>
      </c>
      <c r="H91" s="24">
        <v>12</v>
      </c>
      <c r="I91" s="25">
        <v>9</v>
      </c>
      <c r="J91" s="26">
        <v>3</v>
      </c>
      <c r="K91" s="24">
        <v>13</v>
      </c>
      <c r="L91" s="61">
        <v>8.8500000000000014</v>
      </c>
      <c r="M91" s="27">
        <v>53.993785310734452</v>
      </c>
    </row>
    <row r="92" spans="1:13" x14ac:dyDescent="0.2">
      <c r="A92" s="23" t="s">
        <v>125</v>
      </c>
      <c r="B92" s="24">
        <v>12</v>
      </c>
      <c r="C92" s="25">
        <v>9</v>
      </c>
      <c r="D92" s="26">
        <v>3</v>
      </c>
      <c r="E92" s="24">
        <v>12</v>
      </c>
      <c r="F92" s="25">
        <v>9</v>
      </c>
      <c r="G92" s="26">
        <v>3</v>
      </c>
      <c r="H92" s="24">
        <v>13</v>
      </c>
      <c r="I92" s="25">
        <v>9</v>
      </c>
      <c r="J92" s="26">
        <v>4</v>
      </c>
      <c r="K92" s="24">
        <v>13</v>
      </c>
      <c r="L92" s="61">
        <v>9.19</v>
      </c>
      <c r="M92" s="27">
        <v>54.955930359085961</v>
      </c>
    </row>
    <row r="93" spans="1:13" x14ac:dyDescent="0.2">
      <c r="A93" s="23" t="s">
        <v>126</v>
      </c>
      <c r="B93" s="24">
        <v>5</v>
      </c>
      <c r="C93" s="25">
        <v>4</v>
      </c>
      <c r="D93" s="26">
        <v>1</v>
      </c>
      <c r="E93" s="24">
        <v>5</v>
      </c>
      <c r="F93" s="25">
        <v>4</v>
      </c>
      <c r="G93" s="26">
        <v>1</v>
      </c>
      <c r="H93" s="24">
        <v>5</v>
      </c>
      <c r="I93" s="25">
        <v>4</v>
      </c>
      <c r="J93" s="26">
        <v>1</v>
      </c>
      <c r="K93" s="24">
        <v>5</v>
      </c>
      <c r="L93" s="61">
        <v>2.58</v>
      </c>
      <c r="M93" s="27">
        <v>52.236434108527135</v>
      </c>
    </row>
    <row r="94" spans="1:13" x14ac:dyDescent="0.2">
      <c r="A94" s="23" t="s">
        <v>127</v>
      </c>
      <c r="B94" s="24">
        <v>17</v>
      </c>
      <c r="C94" s="25">
        <v>15</v>
      </c>
      <c r="D94" s="26">
        <v>2</v>
      </c>
      <c r="E94" s="24">
        <v>20</v>
      </c>
      <c r="F94" s="25">
        <v>15</v>
      </c>
      <c r="G94" s="26">
        <v>5</v>
      </c>
      <c r="H94" s="24">
        <v>25</v>
      </c>
      <c r="I94" s="25">
        <v>18</v>
      </c>
      <c r="J94" s="26">
        <v>7</v>
      </c>
      <c r="K94" s="24">
        <v>21</v>
      </c>
      <c r="L94" s="61">
        <v>13.400000000000002</v>
      </c>
      <c r="M94" s="27">
        <v>54.029104477611931</v>
      </c>
    </row>
    <row r="95" spans="1:13" x14ac:dyDescent="0.2">
      <c r="A95" s="23" t="s">
        <v>128</v>
      </c>
      <c r="B95" s="24">
        <v>7</v>
      </c>
      <c r="C95" s="25">
        <v>4</v>
      </c>
      <c r="D95" s="26">
        <v>3</v>
      </c>
      <c r="E95" s="24">
        <v>8</v>
      </c>
      <c r="F95" s="25">
        <v>4</v>
      </c>
      <c r="G95" s="26">
        <v>4</v>
      </c>
      <c r="H95" s="24">
        <v>9</v>
      </c>
      <c r="I95" s="25">
        <v>4</v>
      </c>
      <c r="J95" s="26">
        <v>5</v>
      </c>
      <c r="K95" s="24">
        <v>10</v>
      </c>
      <c r="L95" s="61">
        <v>6.1300000000000008</v>
      </c>
      <c r="M95" s="27">
        <v>53.424959216965739</v>
      </c>
    </row>
    <row r="96" spans="1:13" x14ac:dyDescent="0.2">
      <c r="A96" s="23" t="s">
        <v>129</v>
      </c>
      <c r="B96" s="24">
        <v>9</v>
      </c>
      <c r="C96" s="25">
        <v>6</v>
      </c>
      <c r="D96" s="26">
        <v>3</v>
      </c>
      <c r="E96" s="24">
        <v>9</v>
      </c>
      <c r="F96" s="25">
        <v>6</v>
      </c>
      <c r="G96" s="26">
        <v>3</v>
      </c>
      <c r="H96" s="24">
        <v>12</v>
      </c>
      <c r="I96" s="25">
        <v>7</v>
      </c>
      <c r="J96" s="26">
        <v>5</v>
      </c>
      <c r="K96" s="24">
        <v>18</v>
      </c>
      <c r="L96" s="61">
        <v>8.23</v>
      </c>
      <c r="M96" s="27">
        <v>49.156136087484811</v>
      </c>
    </row>
    <row r="97" spans="1:13" x14ac:dyDescent="0.2">
      <c r="A97" s="23" t="s">
        <v>130</v>
      </c>
      <c r="B97" s="24">
        <v>7</v>
      </c>
      <c r="C97" s="25">
        <v>6</v>
      </c>
      <c r="D97" s="26">
        <v>1</v>
      </c>
      <c r="E97" s="24">
        <v>7</v>
      </c>
      <c r="F97" s="25">
        <v>6</v>
      </c>
      <c r="G97" s="26">
        <v>1</v>
      </c>
      <c r="H97" s="24">
        <v>10</v>
      </c>
      <c r="I97" s="25">
        <v>9</v>
      </c>
      <c r="J97" s="26">
        <v>1</v>
      </c>
      <c r="K97" s="24">
        <v>9</v>
      </c>
      <c r="L97" s="61">
        <v>5.5</v>
      </c>
      <c r="M97" s="27">
        <v>52.567272727272716</v>
      </c>
    </row>
    <row r="98" spans="1:13" x14ac:dyDescent="0.2">
      <c r="A98" s="23" t="s">
        <v>131</v>
      </c>
      <c r="B98" s="24">
        <v>14</v>
      </c>
      <c r="C98" s="25">
        <v>8</v>
      </c>
      <c r="D98" s="26">
        <v>6</v>
      </c>
      <c r="E98" s="24">
        <v>14</v>
      </c>
      <c r="F98" s="25">
        <v>8</v>
      </c>
      <c r="G98" s="26">
        <v>6</v>
      </c>
      <c r="H98" s="24">
        <v>16</v>
      </c>
      <c r="I98" s="25">
        <v>8</v>
      </c>
      <c r="J98" s="26">
        <v>8</v>
      </c>
      <c r="K98" s="24">
        <v>20</v>
      </c>
      <c r="L98" s="61">
        <v>10.649999999999999</v>
      </c>
      <c r="M98" s="27">
        <v>45.428638497652592</v>
      </c>
    </row>
    <row r="99" spans="1:13" x14ac:dyDescent="0.2">
      <c r="A99" s="23" t="s">
        <v>132</v>
      </c>
      <c r="B99" s="24">
        <v>18</v>
      </c>
      <c r="C99" s="25">
        <v>12</v>
      </c>
      <c r="D99" s="26">
        <v>6</v>
      </c>
      <c r="E99" s="24">
        <v>18</v>
      </c>
      <c r="F99" s="25">
        <v>12</v>
      </c>
      <c r="G99" s="26">
        <v>6</v>
      </c>
      <c r="H99" s="24">
        <v>22</v>
      </c>
      <c r="I99" s="25">
        <v>14</v>
      </c>
      <c r="J99" s="26">
        <v>8</v>
      </c>
      <c r="K99" s="24">
        <v>25</v>
      </c>
      <c r="L99" s="61">
        <v>20.340000000000003</v>
      </c>
      <c r="M99" s="27">
        <v>49.254670599803347</v>
      </c>
    </row>
    <row r="100" spans="1:13" x14ac:dyDescent="0.2">
      <c r="A100" s="23" t="s">
        <v>133</v>
      </c>
      <c r="B100" s="24">
        <v>8</v>
      </c>
      <c r="C100" s="25">
        <v>6</v>
      </c>
      <c r="D100" s="26">
        <v>2</v>
      </c>
      <c r="E100" s="24">
        <v>8</v>
      </c>
      <c r="F100" s="25">
        <v>6</v>
      </c>
      <c r="G100" s="26">
        <v>2</v>
      </c>
      <c r="H100" s="24">
        <v>10</v>
      </c>
      <c r="I100" s="25">
        <v>7</v>
      </c>
      <c r="J100" s="26">
        <v>3</v>
      </c>
      <c r="K100" s="24">
        <v>16</v>
      </c>
      <c r="L100" s="61">
        <v>9.57</v>
      </c>
      <c r="M100" s="27">
        <v>51.553291536050153</v>
      </c>
    </row>
    <row r="101" spans="1:13" x14ac:dyDescent="0.2">
      <c r="A101" s="23" t="s">
        <v>134</v>
      </c>
      <c r="B101" s="24">
        <v>20</v>
      </c>
      <c r="C101" s="25">
        <v>12</v>
      </c>
      <c r="D101" s="26">
        <v>8</v>
      </c>
      <c r="E101" s="24">
        <v>20</v>
      </c>
      <c r="F101" s="25">
        <v>12</v>
      </c>
      <c r="G101" s="26">
        <v>8</v>
      </c>
      <c r="H101" s="24">
        <v>24</v>
      </c>
      <c r="I101" s="25">
        <v>12</v>
      </c>
      <c r="J101" s="26">
        <v>12</v>
      </c>
      <c r="K101" s="24">
        <v>26</v>
      </c>
      <c r="L101" s="61">
        <v>19.389999999999997</v>
      </c>
      <c r="M101" s="27">
        <v>49.599020113460554</v>
      </c>
    </row>
    <row r="102" spans="1:13" ht="13.5" thickBot="1" x14ac:dyDescent="0.25">
      <c r="A102" s="28" t="s">
        <v>135</v>
      </c>
      <c r="B102" s="29">
        <v>15</v>
      </c>
      <c r="C102" s="30">
        <v>12</v>
      </c>
      <c r="D102" s="31">
        <v>3</v>
      </c>
      <c r="E102" s="29">
        <v>15</v>
      </c>
      <c r="F102" s="30">
        <v>12</v>
      </c>
      <c r="G102" s="31">
        <v>3</v>
      </c>
      <c r="H102" s="29">
        <v>15</v>
      </c>
      <c r="I102" s="30">
        <v>12</v>
      </c>
      <c r="J102" s="31">
        <v>3</v>
      </c>
      <c r="K102" s="29">
        <v>17</v>
      </c>
      <c r="L102" s="74">
        <v>12.03</v>
      </c>
      <c r="M102" s="32">
        <v>53.290523690773071</v>
      </c>
    </row>
    <row r="103" spans="1:13" ht="13.5" thickBot="1" x14ac:dyDescent="0.25">
      <c r="A103" s="1185" t="s">
        <v>115</v>
      </c>
      <c r="B103" s="1186">
        <v>216</v>
      </c>
      <c r="C103" s="1187">
        <v>161</v>
      </c>
      <c r="D103" s="1188">
        <v>55</v>
      </c>
      <c r="E103" s="1186">
        <v>220</v>
      </c>
      <c r="F103" s="1187">
        <v>161</v>
      </c>
      <c r="G103" s="1188">
        <v>59</v>
      </c>
      <c r="H103" s="1186">
        <v>257</v>
      </c>
      <c r="I103" s="1187">
        <v>174</v>
      </c>
      <c r="J103" s="1188">
        <v>83</v>
      </c>
      <c r="K103" s="1186">
        <v>376</v>
      </c>
      <c r="L103" s="1189">
        <v>227.7399999999999</v>
      </c>
      <c r="M103" s="1190">
        <v>50.763019232458113</v>
      </c>
    </row>
    <row r="105" spans="1:13" ht="13.5" thickBot="1" x14ac:dyDescent="0.25">
      <c r="A105" s="11" t="s">
        <v>246</v>
      </c>
      <c r="B105" s="11"/>
    </row>
    <row r="106" spans="1:13" x14ac:dyDescent="0.2">
      <c r="A106" s="1002" t="s">
        <v>113</v>
      </c>
      <c r="B106" s="1004" t="s">
        <v>5</v>
      </c>
      <c r="C106" s="1005"/>
      <c r="D106" s="1006"/>
      <c r="E106" s="1004" t="s">
        <v>6</v>
      </c>
      <c r="F106" s="1005"/>
      <c r="G106" s="1006"/>
      <c r="H106" s="1004" t="s">
        <v>7</v>
      </c>
      <c r="I106" s="1005"/>
      <c r="J106" s="1006"/>
      <c r="K106" s="1007" t="s">
        <v>114</v>
      </c>
      <c r="L106" s="1008"/>
      <c r="M106" s="1009"/>
    </row>
    <row r="107" spans="1:13" ht="26.25" thickBot="1" x14ac:dyDescent="0.25">
      <c r="A107" s="1003"/>
      <c r="B107" s="12" t="s">
        <v>115</v>
      </c>
      <c r="C107" s="968" t="s">
        <v>116</v>
      </c>
      <c r="D107" s="14" t="s">
        <v>117</v>
      </c>
      <c r="E107" s="12" t="s">
        <v>115</v>
      </c>
      <c r="F107" s="968" t="s">
        <v>116</v>
      </c>
      <c r="G107" s="14" t="s">
        <v>117</v>
      </c>
      <c r="H107" s="12" t="s">
        <v>115</v>
      </c>
      <c r="I107" s="968" t="s">
        <v>116</v>
      </c>
      <c r="J107" s="14" t="s">
        <v>117</v>
      </c>
      <c r="K107" s="15" t="s">
        <v>118</v>
      </c>
      <c r="L107" s="954" t="s">
        <v>119</v>
      </c>
      <c r="M107" s="16" t="s">
        <v>120</v>
      </c>
    </row>
    <row r="108" spans="1:13" x14ac:dyDescent="0.2">
      <c r="A108" s="17" t="s">
        <v>121</v>
      </c>
      <c r="B108" s="18">
        <v>40</v>
      </c>
      <c r="C108" s="19">
        <v>28</v>
      </c>
      <c r="D108" s="20">
        <v>12</v>
      </c>
      <c r="E108" s="18">
        <v>40</v>
      </c>
      <c r="F108" s="19">
        <v>28</v>
      </c>
      <c r="G108" s="20">
        <v>12</v>
      </c>
      <c r="H108" s="18">
        <v>55</v>
      </c>
      <c r="I108" s="19">
        <v>33</v>
      </c>
      <c r="J108" s="20">
        <v>22</v>
      </c>
      <c r="K108" s="21">
        <v>175</v>
      </c>
      <c r="L108" s="56">
        <v>94.440000000000026</v>
      </c>
      <c r="M108" s="22">
        <v>50.558873358746276</v>
      </c>
    </row>
    <row r="109" spans="1:13" x14ac:dyDescent="0.2">
      <c r="A109" s="23" t="s">
        <v>123</v>
      </c>
      <c r="B109" s="24">
        <v>27</v>
      </c>
      <c r="C109" s="25">
        <v>11</v>
      </c>
      <c r="D109" s="26">
        <v>16</v>
      </c>
      <c r="E109" s="24">
        <v>27</v>
      </c>
      <c r="F109" s="25">
        <v>11</v>
      </c>
      <c r="G109" s="26">
        <v>16</v>
      </c>
      <c r="H109" s="24">
        <v>32</v>
      </c>
      <c r="I109" s="25">
        <v>11</v>
      </c>
      <c r="J109" s="26">
        <v>21</v>
      </c>
      <c r="K109" s="24">
        <v>88</v>
      </c>
      <c r="L109" s="61">
        <v>47.580000000000041</v>
      </c>
      <c r="M109" s="27">
        <v>48.895124001681332</v>
      </c>
    </row>
    <row r="110" spans="1:13" x14ac:dyDescent="0.2">
      <c r="A110" s="23" t="s">
        <v>124</v>
      </c>
      <c r="B110" s="24">
        <v>14</v>
      </c>
      <c r="C110" s="25">
        <v>6</v>
      </c>
      <c r="D110" s="26">
        <v>8</v>
      </c>
      <c r="E110" s="24">
        <v>14</v>
      </c>
      <c r="F110" s="25">
        <v>6</v>
      </c>
      <c r="G110" s="26">
        <v>8</v>
      </c>
      <c r="H110" s="24">
        <v>17</v>
      </c>
      <c r="I110" s="25">
        <v>6</v>
      </c>
      <c r="J110" s="26">
        <v>11</v>
      </c>
      <c r="K110" s="24">
        <v>43</v>
      </c>
      <c r="L110" s="61">
        <v>23.96</v>
      </c>
      <c r="M110" s="27">
        <v>47.518363939899828</v>
      </c>
    </row>
    <row r="111" spans="1:13" x14ac:dyDescent="0.2">
      <c r="A111" s="23" t="s">
        <v>125</v>
      </c>
      <c r="B111" s="24">
        <v>15</v>
      </c>
      <c r="C111" s="25">
        <v>7</v>
      </c>
      <c r="D111" s="26">
        <v>8</v>
      </c>
      <c r="E111" s="24">
        <v>15</v>
      </c>
      <c r="F111" s="25">
        <v>7</v>
      </c>
      <c r="G111" s="26">
        <v>8</v>
      </c>
      <c r="H111" s="24">
        <v>18</v>
      </c>
      <c r="I111" s="25">
        <v>9</v>
      </c>
      <c r="J111" s="26">
        <v>9</v>
      </c>
      <c r="K111" s="24">
        <v>25</v>
      </c>
      <c r="L111" s="61">
        <v>18.71</v>
      </c>
      <c r="M111" s="27">
        <v>52.472207375734889</v>
      </c>
    </row>
    <row r="112" spans="1:13" x14ac:dyDescent="0.2">
      <c r="A112" s="23" t="s">
        <v>126</v>
      </c>
      <c r="B112" s="24">
        <v>8</v>
      </c>
      <c r="C112" s="25">
        <v>6</v>
      </c>
      <c r="D112" s="26">
        <v>2</v>
      </c>
      <c r="E112" s="24">
        <v>9</v>
      </c>
      <c r="F112" s="25">
        <v>6</v>
      </c>
      <c r="G112" s="26">
        <v>3</v>
      </c>
      <c r="H112" s="24">
        <v>10</v>
      </c>
      <c r="I112" s="25">
        <v>7</v>
      </c>
      <c r="J112" s="26">
        <v>3</v>
      </c>
      <c r="K112" s="24">
        <v>10</v>
      </c>
      <c r="L112" s="61">
        <v>7.4499999999999993</v>
      </c>
      <c r="M112" s="27">
        <v>53.618120805369138</v>
      </c>
    </row>
    <row r="113" spans="1:13" x14ac:dyDescent="0.2">
      <c r="A113" s="23" t="s">
        <v>127</v>
      </c>
      <c r="B113" s="24">
        <v>22</v>
      </c>
      <c r="C113" s="25">
        <v>17</v>
      </c>
      <c r="D113" s="26">
        <v>5</v>
      </c>
      <c r="E113" s="24">
        <v>26</v>
      </c>
      <c r="F113" s="25">
        <v>17</v>
      </c>
      <c r="G113" s="26">
        <v>9</v>
      </c>
      <c r="H113" s="24">
        <v>34</v>
      </c>
      <c r="I113" s="25">
        <v>20</v>
      </c>
      <c r="J113" s="26">
        <v>14</v>
      </c>
      <c r="K113" s="24">
        <v>48</v>
      </c>
      <c r="L113" s="61">
        <v>31.459999999999997</v>
      </c>
      <c r="M113" s="27">
        <v>53.506993006993014</v>
      </c>
    </row>
    <row r="114" spans="1:13" x14ac:dyDescent="0.2">
      <c r="A114" s="23" t="s">
        <v>128</v>
      </c>
      <c r="B114" s="24">
        <v>10</v>
      </c>
      <c r="C114" s="25">
        <v>3</v>
      </c>
      <c r="D114" s="26">
        <v>7</v>
      </c>
      <c r="E114" s="24">
        <v>11</v>
      </c>
      <c r="F114" s="25">
        <v>3</v>
      </c>
      <c r="G114" s="26">
        <v>8</v>
      </c>
      <c r="H114" s="24">
        <v>11</v>
      </c>
      <c r="I114" s="25">
        <v>3</v>
      </c>
      <c r="J114" s="26">
        <v>8</v>
      </c>
      <c r="K114" s="24">
        <v>33</v>
      </c>
      <c r="L114" s="61">
        <v>19.759999999999998</v>
      </c>
      <c r="M114" s="27">
        <v>50.622469635627546</v>
      </c>
    </row>
    <row r="115" spans="1:13" x14ac:dyDescent="0.2">
      <c r="A115" s="23" t="s">
        <v>129</v>
      </c>
      <c r="B115" s="24">
        <v>10</v>
      </c>
      <c r="C115" s="25">
        <v>5</v>
      </c>
      <c r="D115" s="26">
        <v>5</v>
      </c>
      <c r="E115" s="24">
        <v>10</v>
      </c>
      <c r="F115" s="25">
        <v>5</v>
      </c>
      <c r="G115" s="26">
        <v>5</v>
      </c>
      <c r="H115" s="24">
        <v>17</v>
      </c>
      <c r="I115" s="25">
        <v>5</v>
      </c>
      <c r="J115" s="26">
        <v>12</v>
      </c>
      <c r="K115" s="24">
        <v>43</v>
      </c>
      <c r="L115" s="61">
        <v>22.830000000000002</v>
      </c>
      <c r="M115" s="27">
        <v>50.454007884362689</v>
      </c>
    </row>
    <row r="116" spans="1:13" x14ac:dyDescent="0.2">
      <c r="A116" s="23" t="s">
        <v>130</v>
      </c>
      <c r="B116" s="24">
        <v>6</v>
      </c>
      <c r="C116" s="25">
        <v>5</v>
      </c>
      <c r="D116" s="26">
        <v>1</v>
      </c>
      <c r="E116" s="24">
        <v>10</v>
      </c>
      <c r="F116" s="25">
        <v>5</v>
      </c>
      <c r="G116" s="26">
        <v>5</v>
      </c>
      <c r="H116" s="24">
        <v>13</v>
      </c>
      <c r="I116" s="25">
        <v>8</v>
      </c>
      <c r="J116" s="26">
        <v>5</v>
      </c>
      <c r="K116" s="24">
        <v>17</v>
      </c>
      <c r="L116" s="61">
        <v>11.729999999999999</v>
      </c>
      <c r="M116" s="27">
        <v>55.170929241261732</v>
      </c>
    </row>
    <row r="117" spans="1:13" x14ac:dyDescent="0.2">
      <c r="A117" s="23" t="s">
        <v>131</v>
      </c>
      <c r="B117" s="24">
        <v>15</v>
      </c>
      <c r="C117" s="25">
        <v>9</v>
      </c>
      <c r="D117" s="26">
        <v>6</v>
      </c>
      <c r="E117" s="24">
        <v>15</v>
      </c>
      <c r="F117" s="25">
        <v>9</v>
      </c>
      <c r="G117" s="26">
        <v>6</v>
      </c>
      <c r="H117" s="24">
        <v>15</v>
      </c>
      <c r="I117" s="25">
        <v>9</v>
      </c>
      <c r="J117" s="26">
        <v>6</v>
      </c>
      <c r="K117" s="24">
        <v>24</v>
      </c>
      <c r="L117" s="61">
        <v>15.950000000000003</v>
      </c>
      <c r="M117" s="27">
        <v>52.090595611285252</v>
      </c>
    </row>
    <row r="118" spans="1:13" x14ac:dyDescent="0.2">
      <c r="A118" s="23" t="s">
        <v>132</v>
      </c>
      <c r="B118" s="24">
        <v>26</v>
      </c>
      <c r="C118" s="25">
        <v>10</v>
      </c>
      <c r="D118" s="26">
        <v>16</v>
      </c>
      <c r="E118" s="24">
        <v>26</v>
      </c>
      <c r="F118" s="25">
        <v>10</v>
      </c>
      <c r="G118" s="26">
        <v>16</v>
      </c>
      <c r="H118" s="24">
        <v>30</v>
      </c>
      <c r="I118" s="25">
        <v>11</v>
      </c>
      <c r="J118" s="26">
        <v>19</v>
      </c>
      <c r="K118" s="24">
        <v>67</v>
      </c>
      <c r="L118" s="61">
        <v>45.470000000000013</v>
      </c>
      <c r="M118" s="27">
        <v>52.9358917967891</v>
      </c>
    </row>
    <row r="119" spans="1:13" x14ac:dyDescent="0.2">
      <c r="A119" s="23" t="s">
        <v>133</v>
      </c>
      <c r="B119" s="24">
        <v>15</v>
      </c>
      <c r="C119" s="25">
        <v>9</v>
      </c>
      <c r="D119" s="26">
        <v>6</v>
      </c>
      <c r="E119" s="24">
        <v>15</v>
      </c>
      <c r="F119" s="25">
        <v>9</v>
      </c>
      <c r="G119" s="26">
        <v>6</v>
      </c>
      <c r="H119" s="24">
        <v>18</v>
      </c>
      <c r="I119" s="25">
        <v>9</v>
      </c>
      <c r="J119" s="26">
        <v>9</v>
      </c>
      <c r="K119" s="24">
        <v>33</v>
      </c>
      <c r="L119" s="61">
        <v>22.029999999999998</v>
      </c>
      <c r="M119" s="27">
        <v>51.902632773490701</v>
      </c>
    </row>
    <row r="120" spans="1:13" x14ac:dyDescent="0.2">
      <c r="A120" s="23" t="s">
        <v>134</v>
      </c>
      <c r="B120" s="24">
        <v>33</v>
      </c>
      <c r="C120" s="25">
        <v>17</v>
      </c>
      <c r="D120" s="26">
        <v>16</v>
      </c>
      <c r="E120" s="24">
        <v>33</v>
      </c>
      <c r="F120" s="25">
        <v>17</v>
      </c>
      <c r="G120" s="26">
        <v>16</v>
      </c>
      <c r="H120" s="24">
        <v>48</v>
      </c>
      <c r="I120" s="25">
        <v>26</v>
      </c>
      <c r="J120" s="26">
        <v>22</v>
      </c>
      <c r="K120" s="24">
        <v>73</v>
      </c>
      <c r="L120" s="61">
        <v>47.889999999999993</v>
      </c>
      <c r="M120" s="27">
        <v>51.440279807893099</v>
      </c>
    </row>
    <row r="121" spans="1:13" ht="13.5" thickBot="1" x14ac:dyDescent="0.25">
      <c r="A121" s="28" t="s">
        <v>135</v>
      </c>
      <c r="B121" s="29">
        <v>14</v>
      </c>
      <c r="C121" s="30">
        <v>8</v>
      </c>
      <c r="D121" s="31">
        <v>6</v>
      </c>
      <c r="E121" s="29">
        <v>14</v>
      </c>
      <c r="F121" s="30">
        <v>8</v>
      </c>
      <c r="G121" s="31">
        <v>6</v>
      </c>
      <c r="H121" s="29">
        <v>14</v>
      </c>
      <c r="I121" s="30">
        <v>8</v>
      </c>
      <c r="J121" s="31">
        <v>6</v>
      </c>
      <c r="K121" s="29">
        <v>30</v>
      </c>
      <c r="L121" s="74">
        <v>18.740000000000002</v>
      </c>
      <c r="M121" s="32">
        <v>50.033084311632869</v>
      </c>
    </row>
    <row r="122" spans="1:13" ht="13.5" thickBot="1" x14ac:dyDescent="0.25">
      <c r="A122" s="1185" t="s">
        <v>115</v>
      </c>
      <c r="B122" s="1186">
        <v>255</v>
      </c>
      <c r="C122" s="1187">
        <v>141</v>
      </c>
      <c r="D122" s="1188">
        <v>114</v>
      </c>
      <c r="E122" s="1186">
        <v>265</v>
      </c>
      <c r="F122" s="1187">
        <v>141</v>
      </c>
      <c r="G122" s="1188">
        <v>124</v>
      </c>
      <c r="H122" s="1186">
        <v>332</v>
      </c>
      <c r="I122" s="1187">
        <v>165</v>
      </c>
      <c r="J122" s="1188">
        <v>167</v>
      </c>
      <c r="K122" s="1186">
        <v>673</v>
      </c>
      <c r="L122" s="1189">
        <v>428.00000000000006</v>
      </c>
      <c r="M122" s="1190">
        <v>51.135420560747662</v>
      </c>
    </row>
    <row r="124" spans="1:13" ht="13.5" thickBot="1" x14ac:dyDescent="0.25">
      <c r="A124" s="11" t="s">
        <v>247</v>
      </c>
      <c r="B124" s="11"/>
    </row>
    <row r="125" spans="1:13" x14ac:dyDescent="0.2">
      <c r="A125" s="1002" t="s">
        <v>113</v>
      </c>
      <c r="B125" s="1004" t="s">
        <v>5</v>
      </c>
      <c r="C125" s="1005"/>
      <c r="D125" s="1006"/>
      <c r="E125" s="1004" t="s">
        <v>6</v>
      </c>
      <c r="F125" s="1005"/>
      <c r="G125" s="1006"/>
      <c r="H125" s="1004" t="s">
        <v>7</v>
      </c>
      <c r="I125" s="1005"/>
      <c r="J125" s="1006"/>
      <c r="K125" s="1007" t="s">
        <v>114</v>
      </c>
      <c r="L125" s="1008"/>
      <c r="M125" s="1009"/>
    </row>
    <row r="126" spans="1:13" ht="26.25" thickBot="1" x14ac:dyDescent="0.25">
      <c r="A126" s="1003"/>
      <c r="B126" s="12" t="s">
        <v>115</v>
      </c>
      <c r="C126" s="968" t="s">
        <v>116</v>
      </c>
      <c r="D126" s="14" t="s">
        <v>117</v>
      </c>
      <c r="E126" s="12" t="s">
        <v>115</v>
      </c>
      <c r="F126" s="968" t="s">
        <v>116</v>
      </c>
      <c r="G126" s="14" t="s">
        <v>117</v>
      </c>
      <c r="H126" s="12" t="s">
        <v>115</v>
      </c>
      <c r="I126" s="968" t="s">
        <v>116</v>
      </c>
      <c r="J126" s="14" t="s">
        <v>117</v>
      </c>
      <c r="K126" s="15" t="s">
        <v>118</v>
      </c>
      <c r="L126" s="954" t="s">
        <v>119</v>
      </c>
      <c r="M126" s="16" t="s">
        <v>120</v>
      </c>
    </row>
    <row r="127" spans="1:13" x14ac:dyDescent="0.2">
      <c r="A127" s="17" t="s">
        <v>121</v>
      </c>
      <c r="B127" s="18">
        <v>14</v>
      </c>
      <c r="C127" s="19">
        <v>6</v>
      </c>
      <c r="D127" s="20">
        <v>8</v>
      </c>
      <c r="E127" s="18">
        <v>14</v>
      </c>
      <c r="F127" s="19">
        <v>6</v>
      </c>
      <c r="G127" s="20">
        <v>8</v>
      </c>
      <c r="H127" s="18">
        <v>14</v>
      </c>
      <c r="I127" s="19">
        <v>6</v>
      </c>
      <c r="J127" s="20">
        <v>8</v>
      </c>
      <c r="K127" s="21">
        <v>19</v>
      </c>
      <c r="L127" s="56">
        <v>6.93</v>
      </c>
      <c r="M127" s="22">
        <v>55.435064935064936</v>
      </c>
    </row>
    <row r="128" spans="1:13" x14ac:dyDescent="0.2">
      <c r="A128" s="23" t="s">
        <v>123</v>
      </c>
      <c r="B128" s="24">
        <v>4</v>
      </c>
      <c r="C128" s="25">
        <v>0</v>
      </c>
      <c r="D128" s="26">
        <v>4</v>
      </c>
      <c r="E128" s="24">
        <v>4</v>
      </c>
      <c r="F128" s="25">
        <v>0</v>
      </c>
      <c r="G128" s="26">
        <v>4</v>
      </c>
      <c r="H128" s="24">
        <v>4</v>
      </c>
      <c r="I128" s="25">
        <v>0</v>
      </c>
      <c r="J128" s="26">
        <v>4</v>
      </c>
      <c r="K128" s="24">
        <v>8</v>
      </c>
      <c r="L128" s="61">
        <v>1.6499999999999995</v>
      </c>
      <c r="M128" s="27">
        <v>47.96666666666669</v>
      </c>
    </row>
    <row r="129" spans="1:13" x14ac:dyDescent="0.2">
      <c r="A129" s="23" t="s">
        <v>124</v>
      </c>
      <c r="B129" s="24">
        <v>3</v>
      </c>
      <c r="C129" s="25">
        <v>1</v>
      </c>
      <c r="D129" s="26">
        <v>2</v>
      </c>
      <c r="E129" s="24">
        <v>3</v>
      </c>
      <c r="F129" s="25">
        <v>1</v>
      </c>
      <c r="G129" s="26">
        <v>2</v>
      </c>
      <c r="H129" s="24">
        <v>3</v>
      </c>
      <c r="I129" s="25">
        <v>1</v>
      </c>
      <c r="J129" s="26">
        <v>2</v>
      </c>
      <c r="K129" s="24">
        <v>4</v>
      </c>
      <c r="L129" s="61">
        <v>1.4700000000000002</v>
      </c>
      <c r="M129" s="27">
        <v>59.765306122448976</v>
      </c>
    </row>
    <row r="130" spans="1:13" x14ac:dyDescent="0.2">
      <c r="A130" s="23" t="s">
        <v>125</v>
      </c>
      <c r="B130" s="24">
        <v>2</v>
      </c>
      <c r="C130" s="25">
        <v>0</v>
      </c>
      <c r="D130" s="26">
        <v>2</v>
      </c>
      <c r="E130" s="24">
        <v>2</v>
      </c>
      <c r="F130" s="25">
        <v>0</v>
      </c>
      <c r="G130" s="26">
        <v>2</v>
      </c>
      <c r="H130" s="24">
        <v>2</v>
      </c>
      <c r="I130" s="25">
        <v>0</v>
      </c>
      <c r="J130" s="26">
        <v>2</v>
      </c>
      <c r="K130" s="24">
        <v>1</v>
      </c>
      <c r="L130" s="61">
        <v>7.0000000000000007E-2</v>
      </c>
      <c r="M130" s="27">
        <v>66.5</v>
      </c>
    </row>
    <row r="131" spans="1:13" x14ac:dyDescent="0.2">
      <c r="A131" s="23" t="s">
        <v>126</v>
      </c>
      <c r="B131" s="24">
        <v>0</v>
      </c>
      <c r="C131" s="25">
        <v>0</v>
      </c>
      <c r="D131" s="26">
        <v>0</v>
      </c>
      <c r="E131" s="24">
        <v>0</v>
      </c>
      <c r="F131" s="25">
        <v>0</v>
      </c>
      <c r="G131" s="26">
        <v>0</v>
      </c>
      <c r="H131" s="24">
        <v>0</v>
      </c>
      <c r="I131" s="25">
        <v>0</v>
      </c>
      <c r="J131" s="26">
        <v>0</v>
      </c>
      <c r="K131" s="24">
        <v>0</v>
      </c>
      <c r="L131" s="61">
        <v>0</v>
      </c>
      <c r="M131" s="27">
        <v>0</v>
      </c>
    </row>
    <row r="132" spans="1:13" x14ac:dyDescent="0.2">
      <c r="A132" s="23" t="s">
        <v>127</v>
      </c>
      <c r="B132" s="24">
        <v>1</v>
      </c>
      <c r="C132" s="25">
        <v>1</v>
      </c>
      <c r="D132" s="26">
        <v>0</v>
      </c>
      <c r="E132" s="24">
        <v>1</v>
      </c>
      <c r="F132" s="25">
        <v>1</v>
      </c>
      <c r="G132" s="26">
        <v>0</v>
      </c>
      <c r="H132" s="24">
        <v>1</v>
      </c>
      <c r="I132" s="25">
        <v>1</v>
      </c>
      <c r="J132" s="26">
        <v>0</v>
      </c>
      <c r="K132" s="24">
        <v>2</v>
      </c>
      <c r="L132" s="61">
        <v>0.26</v>
      </c>
      <c r="M132" s="27">
        <v>55</v>
      </c>
    </row>
    <row r="133" spans="1:13" x14ac:dyDescent="0.2">
      <c r="A133" s="23" t="s">
        <v>128</v>
      </c>
      <c r="B133" s="24">
        <v>3</v>
      </c>
      <c r="C133" s="25">
        <v>2</v>
      </c>
      <c r="D133" s="26">
        <v>1</v>
      </c>
      <c r="E133" s="24">
        <v>3</v>
      </c>
      <c r="F133" s="25">
        <v>2</v>
      </c>
      <c r="G133" s="26">
        <v>1</v>
      </c>
      <c r="H133" s="24">
        <v>3</v>
      </c>
      <c r="I133" s="25">
        <v>2</v>
      </c>
      <c r="J133" s="26">
        <v>1</v>
      </c>
      <c r="K133" s="24">
        <v>3</v>
      </c>
      <c r="L133" s="61">
        <v>0.57000000000000006</v>
      </c>
      <c r="M133" s="27">
        <v>60.131578947368418</v>
      </c>
    </row>
    <row r="134" spans="1:13" x14ac:dyDescent="0.2">
      <c r="A134" s="23" t="s">
        <v>129</v>
      </c>
      <c r="B134" s="24">
        <v>1</v>
      </c>
      <c r="C134" s="25">
        <v>0</v>
      </c>
      <c r="D134" s="26">
        <v>1</v>
      </c>
      <c r="E134" s="24">
        <v>1</v>
      </c>
      <c r="F134" s="25">
        <v>0</v>
      </c>
      <c r="G134" s="26">
        <v>1</v>
      </c>
      <c r="H134" s="24">
        <v>1</v>
      </c>
      <c r="I134" s="25">
        <v>0</v>
      </c>
      <c r="J134" s="26">
        <v>1</v>
      </c>
      <c r="K134" s="24">
        <v>0</v>
      </c>
      <c r="L134" s="61">
        <v>0</v>
      </c>
      <c r="M134" s="27">
        <v>0</v>
      </c>
    </row>
    <row r="135" spans="1:13" x14ac:dyDescent="0.2">
      <c r="A135" s="23" t="s">
        <v>130</v>
      </c>
      <c r="B135" s="24">
        <v>4</v>
      </c>
      <c r="C135" s="25">
        <v>1</v>
      </c>
      <c r="D135" s="26">
        <v>3</v>
      </c>
      <c r="E135" s="24">
        <v>4</v>
      </c>
      <c r="F135" s="25">
        <v>1</v>
      </c>
      <c r="G135" s="26">
        <v>3</v>
      </c>
      <c r="H135" s="24">
        <v>5</v>
      </c>
      <c r="I135" s="25">
        <v>1</v>
      </c>
      <c r="J135" s="26">
        <v>4</v>
      </c>
      <c r="K135" s="24">
        <v>3</v>
      </c>
      <c r="L135" s="61">
        <v>1</v>
      </c>
      <c r="M135" s="27">
        <v>68.8</v>
      </c>
    </row>
    <row r="136" spans="1:13" x14ac:dyDescent="0.2">
      <c r="A136" s="23" t="s">
        <v>131</v>
      </c>
      <c r="B136" s="24">
        <v>2</v>
      </c>
      <c r="C136" s="25">
        <v>1</v>
      </c>
      <c r="D136" s="26">
        <v>1</v>
      </c>
      <c r="E136" s="24">
        <v>2</v>
      </c>
      <c r="F136" s="25">
        <v>1</v>
      </c>
      <c r="G136" s="26">
        <v>1</v>
      </c>
      <c r="H136" s="24">
        <v>2</v>
      </c>
      <c r="I136" s="25">
        <v>1</v>
      </c>
      <c r="J136" s="26">
        <v>1</v>
      </c>
      <c r="K136" s="24">
        <v>3</v>
      </c>
      <c r="L136" s="61">
        <v>0.53</v>
      </c>
      <c r="M136" s="27">
        <v>56.349056603773583</v>
      </c>
    </row>
    <row r="137" spans="1:13" x14ac:dyDescent="0.2">
      <c r="A137" s="23" t="s">
        <v>132</v>
      </c>
      <c r="B137" s="24">
        <v>4</v>
      </c>
      <c r="C137" s="25">
        <v>2</v>
      </c>
      <c r="D137" s="26">
        <v>2</v>
      </c>
      <c r="E137" s="24">
        <v>4</v>
      </c>
      <c r="F137" s="25">
        <v>2</v>
      </c>
      <c r="G137" s="26">
        <v>2</v>
      </c>
      <c r="H137" s="24">
        <v>4</v>
      </c>
      <c r="I137" s="25">
        <v>2</v>
      </c>
      <c r="J137" s="26">
        <v>2</v>
      </c>
      <c r="K137" s="24">
        <v>15</v>
      </c>
      <c r="L137" s="61">
        <v>3.4999999999999991</v>
      </c>
      <c r="M137" s="27">
        <v>49.914285714285725</v>
      </c>
    </row>
    <row r="138" spans="1:13" x14ac:dyDescent="0.2">
      <c r="A138" s="23" t="s">
        <v>133</v>
      </c>
      <c r="B138" s="24">
        <v>4</v>
      </c>
      <c r="C138" s="25">
        <v>1</v>
      </c>
      <c r="D138" s="26">
        <v>3</v>
      </c>
      <c r="E138" s="24">
        <v>4</v>
      </c>
      <c r="F138" s="25">
        <v>1</v>
      </c>
      <c r="G138" s="26">
        <v>3</v>
      </c>
      <c r="H138" s="24">
        <v>4</v>
      </c>
      <c r="I138" s="25">
        <v>1</v>
      </c>
      <c r="J138" s="26">
        <v>3</v>
      </c>
      <c r="K138" s="24">
        <v>8</v>
      </c>
      <c r="L138" s="61">
        <v>1.47</v>
      </c>
      <c r="M138" s="27">
        <v>51.819727891156461</v>
      </c>
    </row>
    <row r="139" spans="1:13" x14ac:dyDescent="0.2">
      <c r="A139" s="23" t="s">
        <v>134</v>
      </c>
      <c r="B139" s="24">
        <v>5</v>
      </c>
      <c r="C139" s="25">
        <v>2</v>
      </c>
      <c r="D139" s="26">
        <v>3</v>
      </c>
      <c r="E139" s="24">
        <v>5</v>
      </c>
      <c r="F139" s="25">
        <v>2</v>
      </c>
      <c r="G139" s="26">
        <v>3</v>
      </c>
      <c r="H139" s="24">
        <v>7</v>
      </c>
      <c r="I139" s="25">
        <v>2</v>
      </c>
      <c r="J139" s="26">
        <v>5</v>
      </c>
      <c r="K139" s="24">
        <v>7</v>
      </c>
      <c r="L139" s="61">
        <v>1.8300000000000003</v>
      </c>
      <c r="M139" s="27">
        <v>43.773224043715835</v>
      </c>
    </row>
    <row r="140" spans="1:13" ht="13.5" thickBot="1" x14ac:dyDescent="0.25">
      <c r="A140" s="28" t="s">
        <v>135</v>
      </c>
      <c r="B140" s="29">
        <v>1</v>
      </c>
      <c r="C140" s="30">
        <v>0</v>
      </c>
      <c r="D140" s="31">
        <v>1</v>
      </c>
      <c r="E140" s="29">
        <v>1</v>
      </c>
      <c r="F140" s="30">
        <v>0</v>
      </c>
      <c r="G140" s="31">
        <v>1</v>
      </c>
      <c r="H140" s="29">
        <v>1</v>
      </c>
      <c r="I140" s="30">
        <v>0</v>
      </c>
      <c r="J140" s="31">
        <v>1</v>
      </c>
      <c r="K140" s="29">
        <v>3</v>
      </c>
      <c r="L140" s="74">
        <v>0.39</v>
      </c>
      <c r="M140" s="32">
        <v>58.166666666666671</v>
      </c>
    </row>
    <row r="141" spans="1:13" ht="13.5" thickBot="1" x14ac:dyDescent="0.25">
      <c r="A141" s="1185" t="s">
        <v>115</v>
      </c>
      <c r="B141" s="1186">
        <v>48</v>
      </c>
      <c r="C141" s="1187">
        <v>17</v>
      </c>
      <c r="D141" s="1188">
        <v>31</v>
      </c>
      <c r="E141" s="1186">
        <v>48</v>
      </c>
      <c r="F141" s="1187">
        <v>17</v>
      </c>
      <c r="G141" s="1188">
        <v>31</v>
      </c>
      <c r="H141" s="1186">
        <v>51</v>
      </c>
      <c r="I141" s="1187">
        <v>17</v>
      </c>
      <c r="J141" s="1188">
        <v>34</v>
      </c>
      <c r="K141" s="1186">
        <v>75</v>
      </c>
      <c r="L141" s="1189">
        <v>19.669999999999998</v>
      </c>
      <c r="M141" s="1190">
        <v>53.722674123030004</v>
      </c>
    </row>
    <row r="143" spans="1:13" ht="13.5" thickBot="1" x14ac:dyDescent="0.25">
      <c r="A143" s="11" t="s">
        <v>248</v>
      </c>
      <c r="B143" s="11"/>
    </row>
    <row r="144" spans="1:13" x14ac:dyDescent="0.2">
      <c r="A144" s="1002" t="s">
        <v>113</v>
      </c>
      <c r="B144" s="1004" t="s">
        <v>5</v>
      </c>
      <c r="C144" s="1005"/>
      <c r="D144" s="1006"/>
      <c r="E144" s="1004" t="s">
        <v>6</v>
      </c>
      <c r="F144" s="1005"/>
      <c r="G144" s="1006"/>
      <c r="H144" s="1004" t="s">
        <v>7</v>
      </c>
      <c r="I144" s="1005"/>
      <c r="J144" s="1006"/>
      <c r="K144" s="1007" t="s">
        <v>114</v>
      </c>
      <c r="L144" s="1008"/>
      <c r="M144" s="1009"/>
    </row>
    <row r="145" spans="1:13" ht="26.25" thickBot="1" x14ac:dyDescent="0.25">
      <c r="A145" s="1003"/>
      <c r="B145" s="12" t="s">
        <v>115</v>
      </c>
      <c r="C145" s="968" t="s">
        <v>116</v>
      </c>
      <c r="D145" s="14" t="s">
        <v>117</v>
      </c>
      <c r="E145" s="12" t="s">
        <v>115</v>
      </c>
      <c r="F145" s="968" t="s">
        <v>116</v>
      </c>
      <c r="G145" s="14" t="s">
        <v>117</v>
      </c>
      <c r="H145" s="12" t="s">
        <v>115</v>
      </c>
      <c r="I145" s="968" t="s">
        <v>116</v>
      </c>
      <c r="J145" s="14" t="s">
        <v>117</v>
      </c>
      <c r="K145" s="15" t="s">
        <v>118</v>
      </c>
      <c r="L145" s="954" t="s">
        <v>119</v>
      </c>
      <c r="M145" s="16" t="s">
        <v>120</v>
      </c>
    </row>
    <row r="146" spans="1:13" x14ac:dyDescent="0.2">
      <c r="A146" s="17" t="s">
        <v>121</v>
      </c>
      <c r="B146" s="18">
        <v>79</v>
      </c>
      <c r="C146" s="19">
        <v>63</v>
      </c>
      <c r="D146" s="20">
        <v>16</v>
      </c>
      <c r="E146" s="18">
        <v>79</v>
      </c>
      <c r="F146" s="19">
        <v>63</v>
      </c>
      <c r="G146" s="20">
        <v>16</v>
      </c>
      <c r="H146" s="18">
        <v>114</v>
      </c>
      <c r="I146" s="19">
        <v>75</v>
      </c>
      <c r="J146" s="20">
        <v>39</v>
      </c>
      <c r="K146" s="21">
        <v>328</v>
      </c>
      <c r="L146" s="56">
        <v>175.74999999999977</v>
      </c>
      <c r="M146" s="22">
        <v>53.358890469416828</v>
      </c>
    </row>
    <row r="147" spans="1:13" x14ac:dyDescent="0.2">
      <c r="A147" s="23" t="s">
        <v>123</v>
      </c>
      <c r="B147" s="24">
        <v>41</v>
      </c>
      <c r="C147" s="25">
        <v>27</v>
      </c>
      <c r="D147" s="26">
        <v>14</v>
      </c>
      <c r="E147" s="24">
        <v>41</v>
      </c>
      <c r="F147" s="25">
        <v>27</v>
      </c>
      <c r="G147" s="26">
        <v>14</v>
      </c>
      <c r="H147" s="24">
        <v>48</v>
      </c>
      <c r="I147" s="25">
        <v>31</v>
      </c>
      <c r="J147" s="26">
        <v>17</v>
      </c>
      <c r="K147" s="24">
        <v>103</v>
      </c>
      <c r="L147" s="61">
        <v>53.170000000000094</v>
      </c>
      <c r="M147" s="27">
        <v>51.040906526236505</v>
      </c>
    </row>
    <row r="148" spans="1:13" x14ac:dyDescent="0.2">
      <c r="A148" s="23" t="s">
        <v>124</v>
      </c>
      <c r="B148" s="24">
        <v>21</v>
      </c>
      <c r="C148" s="25">
        <v>15</v>
      </c>
      <c r="D148" s="26">
        <v>6</v>
      </c>
      <c r="E148" s="24">
        <v>21</v>
      </c>
      <c r="F148" s="25">
        <v>15</v>
      </c>
      <c r="G148" s="26">
        <v>6</v>
      </c>
      <c r="H148" s="24">
        <v>24</v>
      </c>
      <c r="I148" s="25">
        <v>15</v>
      </c>
      <c r="J148" s="26">
        <v>9</v>
      </c>
      <c r="K148" s="24">
        <v>58</v>
      </c>
      <c r="L148" s="61">
        <v>37.990000000000016</v>
      </c>
      <c r="M148" s="27">
        <v>49.738220584364292</v>
      </c>
    </row>
    <row r="149" spans="1:13" x14ac:dyDescent="0.2">
      <c r="A149" s="23" t="s">
        <v>125</v>
      </c>
      <c r="B149" s="24">
        <v>17</v>
      </c>
      <c r="C149" s="25">
        <v>9</v>
      </c>
      <c r="D149" s="26">
        <v>8</v>
      </c>
      <c r="E149" s="24">
        <v>17</v>
      </c>
      <c r="F149" s="25">
        <v>9</v>
      </c>
      <c r="G149" s="26">
        <v>8</v>
      </c>
      <c r="H149" s="24">
        <v>22</v>
      </c>
      <c r="I149" s="25">
        <v>10</v>
      </c>
      <c r="J149" s="26">
        <v>12</v>
      </c>
      <c r="K149" s="24">
        <v>41</v>
      </c>
      <c r="L149" s="61">
        <v>30.749999999999996</v>
      </c>
      <c r="M149" s="27">
        <v>51.846341463414646</v>
      </c>
    </row>
    <row r="150" spans="1:13" x14ac:dyDescent="0.2">
      <c r="A150" s="23" t="s">
        <v>126</v>
      </c>
      <c r="B150" s="24">
        <v>7</v>
      </c>
      <c r="C150" s="25">
        <v>5</v>
      </c>
      <c r="D150" s="26">
        <v>2</v>
      </c>
      <c r="E150" s="24">
        <v>7</v>
      </c>
      <c r="F150" s="25">
        <v>5</v>
      </c>
      <c r="G150" s="26">
        <v>2</v>
      </c>
      <c r="H150" s="24">
        <v>10</v>
      </c>
      <c r="I150" s="25">
        <v>6</v>
      </c>
      <c r="J150" s="26">
        <v>4</v>
      </c>
      <c r="K150" s="24">
        <v>8</v>
      </c>
      <c r="L150" s="61">
        <v>6.5000000000000009</v>
      </c>
      <c r="M150" s="27">
        <v>56.129230769230759</v>
      </c>
    </row>
    <row r="151" spans="1:13" x14ac:dyDescent="0.2">
      <c r="A151" s="23" t="s">
        <v>127</v>
      </c>
      <c r="B151" s="24">
        <v>22</v>
      </c>
      <c r="C151" s="25">
        <v>18</v>
      </c>
      <c r="D151" s="26">
        <v>4</v>
      </c>
      <c r="E151" s="24">
        <v>26</v>
      </c>
      <c r="F151" s="25">
        <v>18</v>
      </c>
      <c r="G151" s="26">
        <v>8</v>
      </c>
      <c r="H151" s="24">
        <v>33</v>
      </c>
      <c r="I151" s="25">
        <v>21</v>
      </c>
      <c r="J151" s="26">
        <v>12</v>
      </c>
      <c r="K151" s="24">
        <v>39</v>
      </c>
      <c r="L151" s="61">
        <v>28.009999999999991</v>
      </c>
      <c r="M151" s="27">
        <v>53.988754016422718</v>
      </c>
    </row>
    <row r="152" spans="1:13" x14ac:dyDescent="0.2">
      <c r="A152" s="23" t="s">
        <v>128</v>
      </c>
      <c r="B152" s="24">
        <v>17</v>
      </c>
      <c r="C152" s="25">
        <v>10</v>
      </c>
      <c r="D152" s="26">
        <v>7</v>
      </c>
      <c r="E152" s="24">
        <v>18</v>
      </c>
      <c r="F152" s="25">
        <v>10</v>
      </c>
      <c r="G152" s="26">
        <v>8</v>
      </c>
      <c r="H152" s="24">
        <v>24</v>
      </c>
      <c r="I152" s="25">
        <v>11</v>
      </c>
      <c r="J152" s="26">
        <v>13</v>
      </c>
      <c r="K152" s="24">
        <v>34</v>
      </c>
      <c r="L152" s="61">
        <v>19.459999999999994</v>
      </c>
      <c r="M152" s="27">
        <v>53.072970195272376</v>
      </c>
    </row>
    <row r="153" spans="1:13" x14ac:dyDescent="0.2">
      <c r="A153" s="23" t="s">
        <v>129</v>
      </c>
      <c r="B153" s="24">
        <v>17</v>
      </c>
      <c r="C153" s="25">
        <v>13</v>
      </c>
      <c r="D153" s="26">
        <v>4</v>
      </c>
      <c r="E153" s="24">
        <v>17</v>
      </c>
      <c r="F153" s="25">
        <v>13</v>
      </c>
      <c r="G153" s="26">
        <v>4</v>
      </c>
      <c r="H153" s="24">
        <v>31</v>
      </c>
      <c r="I153" s="25">
        <v>15</v>
      </c>
      <c r="J153" s="26">
        <v>16</v>
      </c>
      <c r="K153" s="24">
        <v>41</v>
      </c>
      <c r="L153" s="61">
        <v>25.439999999999998</v>
      </c>
      <c r="M153" s="27">
        <v>52.395833333333336</v>
      </c>
    </row>
    <row r="154" spans="1:13" x14ac:dyDescent="0.2">
      <c r="A154" s="23" t="s">
        <v>130</v>
      </c>
      <c r="B154" s="24">
        <v>10</v>
      </c>
      <c r="C154" s="25">
        <v>8</v>
      </c>
      <c r="D154" s="26">
        <v>2</v>
      </c>
      <c r="E154" s="24">
        <v>14</v>
      </c>
      <c r="F154" s="25">
        <v>8</v>
      </c>
      <c r="G154" s="26">
        <v>6</v>
      </c>
      <c r="H154" s="24">
        <v>18</v>
      </c>
      <c r="I154" s="25">
        <v>11</v>
      </c>
      <c r="J154" s="26">
        <v>7</v>
      </c>
      <c r="K154" s="24">
        <v>35</v>
      </c>
      <c r="L154" s="61">
        <v>25.669999999999998</v>
      </c>
      <c r="M154" s="27">
        <v>51.58531359563694</v>
      </c>
    </row>
    <row r="155" spans="1:13" x14ac:dyDescent="0.2">
      <c r="A155" s="23" t="s">
        <v>131</v>
      </c>
      <c r="B155" s="24">
        <v>17</v>
      </c>
      <c r="C155" s="25">
        <v>11</v>
      </c>
      <c r="D155" s="26">
        <v>6</v>
      </c>
      <c r="E155" s="24">
        <v>17</v>
      </c>
      <c r="F155" s="25">
        <v>11</v>
      </c>
      <c r="G155" s="26">
        <v>6</v>
      </c>
      <c r="H155" s="24">
        <v>23</v>
      </c>
      <c r="I155" s="25">
        <v>13</v>
      </c>
      <c r="J155" s="26">
        <v>10</v>
      </c>
      <c r="K155" s="24">
        <v>37</v>
      </c>
      <c r="L155" s="61">
        <v>20.560000000000009</v>
      </c>
      <c r="M155" s="27">
        <v>50.432392996108923</v>
      </c>
    </row>
    <row r="156" spans="1:13" x14ac:dyDescent="0.2">
      <c r="A156" s="23" t="s">
        <v>132</v>
      </c>
      <c r="B156" s="24">
        <v>39</v>
      </c>
      <c r="C156" s="25">
        <v>26</v>
      </c>
      <c r="D156" s="26">
        <v>13</v>
      </c>
      <c r="E156" s="24">
        <v>39</v>
      </c>
      <c r="F156" s="25">
        <v>26</v>
      </c>
      <c r="G156" s="26">
        <v>13</v>
      </c>
      <c r="H156" s="24">
        <v>56</v>
      </c>
      <c r="I156" s="25">
        <v>30</v>
      </c>
      <c r="J156" s="26">
        <v>26</v>
      </c>
      <c r="K156" s="24">
        <v>147</v>
      </c>
      <c r="L156" s="61">
        <v>79.600000000000065</v>
      </c>
      <c r="M156" s="27">
        <v>51.241959798994955</v>
      </c>
    </row>
    <row r="157" spans="1:13" x14ac:dyDescent="0.2">
      <c r="A157" s="23" t="s">
        <v>133</v>
      </c>
      <c r="B157" s="24">
        <v>21</v>
      </c>
      <c r="C157" s="25">
        <v>14</v>
      </c>
      <c r="D157" s="26">
        <v>7</v>
      </c>
      <c r="E157" s="24">
        <v>21</v>
      </c>
      <c r="F157" s="25">
        <v>14</v>
      </c>
      <c r="G157" s="26">
        <v>7</v>
      </c>
      <c r="H157" s="24">
        <v>29</v>
      </c>
      <c r="I157" s="25">
        <v>14</v>
      </c>
      <c r="J157" s="26">
        <v>15</v>
      </c>
      <c r="K157" s="24">
        <v>60</v>
      </c>
      <c r="L157" s="61">
        <v>34.860000000000007</v>
      </c>
      <c r="M157" s="27">
        <v>51.037578886976469</v>
      </c>
    </row>
    <row r="158" spans="1:13" x14ac:dyDescent="0.2">
      <c r="A158" s="23" t="s">
        <v>134</v>
      </c>
      <c r="B158" s="24">
        <v>45</v>
      </c>
      <c r="C158" s="25">
        <v>31</v>
      </c>
      <c r="D158" s="26">
        <v>14</v>
      </c>
      <c r="E158" s="24">
        <v>45</v>
      </c>
      <c r="F158" s="25">
        <v>31</v>
      </c>
      <c r="G158" s="26">
        <v>14</v>
      </c>
      <c r="H158" s="24">
        <v>59</v>
      </c>
      <c r="I158" s="25">
        <v>34</v>
      </c>
      <c r="J158" s="26">
        <v>25</v>
      </c>
      <c r="K158" s="24">
        <v>111</v>
      </c>
      <c r="L158" s="61">
        <v>67.060000000000088</v>
      </c>
      <c r="M158" s="27">
        <v>49.856993736951942</v>
      </c>
    </row>
    <row r="159" spans="1:13" ht="13.5" thickBot="1" x14ac:dyDescent="0.25">
      <c r="A159" s="28" t="s">
        <v>135</v>
      </c>
      <c r="B159" s="29">
        <v>17</v>
      </c>
      <c r="C159" s="30">
        <v>11</v>
      </c>
      <c r="D159" s="31">
        <v>6</v>
      </c>
      <c r="E159" s="29">
        <v>17</v>
      </c>
      <c r="F159" s="30">
        <v>11</v>
      </c>
      <c r="G159" s="31">
        <v>6</v>
      </c>
      <c r="H159" s="29">
        <v>20</v>
      </c>
      <c r="I159" s="30">
        <v>11</v>
      </c>
      <c r="J159" s="31">
        <v>9</v>
      </c>
      <c r="K159" s="29">
        <v>32</v>
      </c>
      <c r="L159" s="74">
        <v>21.809999999999995</v>
      </c>
      <c r="M159" s="32">
        <v>51.709078404401666</v>
      </c>
    </row>
    <row r="160" spans="1:13" ht="13.5" thickBot="1" x14ac:dyDescent="0.25">
      <c r="A160" s="1185" t="s">
        <v>115</v>
      </c>
      <c r="B160" s="1186">
        <v>369</v>
      </c>
      <c r="C160" s="1187">
        <v>260</v>
      </c>
      <c r="D160" s="1188">
        <v>109</v>
      </c>
      <c r="E160" s="1186">
        <v>379</v>
      </c>
      <c r="F160" s="1187">
        <v>261</v>
      </c>
      <c r="G160" s="1188">
        <v>118</v>
      </c>
      <c r="H160" s="1186">
        <v>511</v>
      </c>
      <c r="I160" s="1187">
        <v>297</v>
      </c>
      <c r="J160" s="1188">
        <v>214</v>
      </c>
      <c r="K160" s="1186">
        <v>1030</v>
      </c>
      <c r="L160" s="1189">
        <v>626.63</v>
      </c>
      <c r="M160" s="1190">
        <v>51.878484911351194</v>
      </c>
    </row>
    <row r="162" spans="1:13" ht="13.5" thickBot="1" x14ac:dyDescent="0.25">
      <c r="A162" s="11" t="s">
        <v>249</v>
      </c>
      <c r="B162" s="11"/>
    </row>
    <row r="163" spans="1:13" x14ac:dyDescent="0.2">
      <c r="A163" s="1002" t="s">
        <v>113</v>
      </c>
      <c r="B163" s="1004" t="s">
        <v>5</v>
      </c>
      <c r="C163" s="1005"/>
      <c r="D163" s="1006"/>
      <c r="E163" s="1004" t="s">
        <v>6</v>
      </c>
      <c r="F163" s="1005"/>
      <c r="G163" s="1006"/>
      <c r="H163" s="1004" t="s">
        <v>7</v>
      </c>
      <c r="I163" s="1005"/>
      <c r="J163" s="1006"/>
      <c r="K163" s="1007" t="s">
        <v>114</v>
      </c>
      <c r="L163" s="1008"/>
      <c r="M163" s="1009"/>
    </row>
    <row r="164" spans="1:13" ht="26.25" thickBot="1" x14ac:dyDescent="0.25">
      <c r="A164" s="1003"/>
      <c r="B164" s="12" t="s">
        <v>115</v>
      </c>
      <c r="C164" s="968" t="s">
        <v>116</v>
      </c>
      <c r="D164" s="14" t="s">
        <v>117</v>
      </c>
      <c r="E164" s="12" t="s">
        <v>115</v>
      </c>
      <c r="F164" s="968" t="s">
        <v>116</v>
      </c>
      <c r="G164" s="14" t="s">
        <v>117</v>
      </c>
      <c r="H164" s="12" t="s">
        <v>115</v>
      </c>
      <c r="I164" s="968" t="s">
        <v>116</v>
      </c>
      <c r="J164" s="14" t="s">
        <v>117</v>
      </c>
      <c r="K164" s="15" t="s">
        <v>118</v>
      </c>
      <c r="L164" s="954" t="s">
        <v>119</v>
      </c>
      <c r="M164" s="16" t="s">
        <v>120</v>
      </c>
    </row>
    <row r="165" spans="1:13" x14ac:dyDescent="0.2">
      <c r="A165" s="17" t="s">
        <v>121</v>
      </c>
      <c r="B165" s="18">
        <v>20</v>
      </c>
      <c r="C165" s="19">
        <v>13</v>
      </c>
      <c r="D165" s="20">
        <v>7</v>
      </c>
      <c r="E165" s="18">
        <v>22</v>
      </c>
      <c r="F165" s="19">
        <v>15</v>
      </c>
      <c r="G165" s="20">
        <v>7</v>
      </c>
      <c r="H165" s="18">
        <v>34</v>
      </c>
      <c r="I165" s="19">
        <v>20</v>
      </c>
      <c r="J165" s="20">
        <v>14</v>
      </c>
      <c r="K165" s="21">
        <v>103</v>
      </c>
      <c r="L165" s="56">
        <v>37.78</v>
      </c>
      <c r="M165" s="22">
        <v>51.172313393329809</v>
      </c>
    </row>
    <row r="166" spans="1:13" x14ac:dyDescent="0.2">
      <c r="A166" s="23" t="s">
        <v>123</v>
      </c>
      <c r="B166" s="24">
        <v>7</v>
      </c>
      <c r="C166" s="25">
        <v>5</v>
      </c>
      <c r="D166" s="26">
        <v>2</v>
      </c>
      <c r="E166" s="24">
        <v>10</v>
      </c>
      <c r="F166" s="25">
        <v>8</v>
      </c>
      <c r="G166" s="26">
        <v>2</v>
      </c>
      <c r="H166" s="24">
        <v>13</v>
      </c>
      <c r="I166" s="25">
        <v>11</v>
      </c>
      <c r="J166" s="26">
        <v>2</v>
      </c>
      <c r="K166" s="24">
        <v>16</v>
      </c>
      <c r="L166" s="61">
        <v>5.0600000000000005</v>
      </c>
      <c r="M166" s="27">
        <v>53.581027667984181</v>
      </c>
    </row>
    <row r="167" spans="1:13" x14ac:dyDescent="0.2">
      <c r="A167" s="23" t="s">
        <v>124</v>
      </c>
      <c r="B167" s="24">
        <v>8</v>
      </c>
      <c r="C167" s="25">
        <v>2</v>
      </c>
      <c r="D167" s="26">
        <v>6</v>
      </c>
      <c r="E167" s="24">
        <v>8</v>
      </c>
      <c r="F167" s="25">
        <v>2</v>
      </c>
      <c r="G167" s="26">
        <v>6</v>
      </c>
      <c r="H167" s="24">
        <v>9</v>
      </c>
      <c r="I167" s="25">
        <v>2</v>
      </c>
      <c r="J167" s="26">
        <v>7</v>
      </c>
      <c r="K167" s="24">
        <v>16</v>
      </c>
      <c r="L167" s="61">
        <v>6.98</v>
      </c>
      <c r="M167" s="27">
        <v>54.836676217765039</v>
      </c>
    </row>
    <row r="168" spans="1:13" x14ac:dyDescent="0.2">
      <c r="A168" s="23" t="s">
        <v>125</v>
      </c>
      <c r="B168" s="24">
        <v>5</v>
      </c>
      <c r="C168" s="25">
        <v>3</v>
      </c>
      <c r="D168" s="26">
        <v>2</v>
      </c>
      <c r="E168" s="24">
        <v>5</v>
      </c>
      <c r="F168" s="25">
        <v>3</v>
      </c>
      <c r="G168" s="26">
        <v>2</v>
      </c>
      <c r="H168" s="24">
        <v>6</v>
      </c>
      <c r="I168" s="25">
        <v>3</v>
      </c>
      <c r="J168" s="26">
        <v>3</v>
      </c>
      <c r="K168" s="24">
        <v>13</v>
      </c>
      <c r="L168" s="61">
        <v>4.51</v>
      </c>
      <c r="M168" s="27">
        <v>50.606430155210653</v>
      </c>
    </row>
    <row r="169" spans="1:13" x14ac:dyDescent="0.2">
      <c r="A169" s="23" t="s">
        <v>126</v>
      </c>
      <c r="B169" s="24">
        <v>3</v>
      </c>
      <c r="C169" s="25">
        <v>2</v>
      </c>
      <c r="D169" s="26">
        <v>1</v>
      </c>
      <c r="E169" s="24">
        <v>3</v>
      </c>
      <c r="F169" s="25">
        <v>2</v>
      </c>
      <c r="G169" s="26">
        <v>1</v>
      </c>
      <c r="H169" s="24">
        <v>7</v>
      </c>
      <c r="I169" s="25">
        <v>6</v>
      </c>
      <c r="J169" s="26">
        <v>1</v>
      </c>
      <c r="K169" s="24">
        <v>9</v>
      </c>
      <c r="L169" s="61">
        <v>2.2599999999999998</v>
      </c>
      <c r="M169" s="27">
        <v>54.929203539823014</v>
      </c>
    </row>
    <row r="170" spans="1:13" x14ac:dyDescent="0.2">
      <c r="A170" s="23" t="s">
        <v>127</v>
      </c>
      <c r="B170" s="24">
        <v>5</v>
      </c>
      <c r="C170" s="25">
        <v>4</v>
      </c>
      <c r="D170" s="26">
        <v>1</v>
      </c>
      <c r="E170" s="24">
        <v>9</v>
      </c>
      <c r="F170" s="25">
        <v>7</v>
      </c>
      <c r="G170" s="26">
        <v>2</v>
      </c>
      <c r="H170" s="24">
        <v>11</v>
      </c>
      <c r="I170" s="25">
        <v>8</v>
      </c>
      <c r="J170" s="26">
        <v>3</v>
      </c>
      <c r="K170" s="24">
        <v>21</v>
      </c>
      <c r="L170" s="61">
        <v>7.5299999999999994</v>
      </c>
      <c r="M170" s="27">
        <v>52.133466135458178</v>
      </c>
    </row>
    <row r="171" spans="1:13" x14ac:dyDescent="0.2">
      <c r="A171" s="23" t="s">
        <v>128</v>
      </c>
      <c r="B171" s="24">
        <v>4</v>
      </c>
      <c r="C171" s="25">
        <v>1</v>
      </c>
      <c r="D171" s="26">
        <v>3</v>
      </c>
      <c r="E171" s="24">
        <v>4</v>
      </c>
      <c r="F171" s="25">
        <v>1</v>
      </c>
      <c r="G171" s="26">
        <v>3</v>
      </c>
      <c r="H171" s="24">
        <v>5</v>
      </c>
      <c r="I171" s="25">
        <v>1</v>
      </c>
      <c r="J171" s="26">
        <v>4</v>
      </c>
      <c r="K171" s="24">
        <v>7</v>
      </c>
      <c r="L171" s="61">
        <v>1.94</v>
      </c>
      <c r="M171" s="27">
        <v>53.458762886597945</v>
      </c>
    </row>
    <row r="172" spans="1:13" x14ac:dyDescent="0.2">
      <c r="A172" s="23" t="s">
        <v>129</v>
      </c>
      <c r="B172" s="24">
        <v>5</v>
      </c>
      <c r="C172" s="25">
        <v>1</v>
      </c>
      <c r="D172" s="26">
        <v>4</v>
      </c>
      <c r="E172" s="24">
        <v>5</v>
      </c>
      <c r="F172" s="25">
        <v>1</v>
      </c>
      <c r="G172" s="26">
        <v>4</v>
      </c>
      <c r="H172" s="24">
        <v>7</v>
      </c>
      <c r="I172" s="25">
        <v>1</v>
      </c>
      <c r="J172" s="26">
        <v>6</v>
      </c>
      <c r="K172" s="24">
        <v>15</v>
      </c>
      <c r="L172" s="61">
        <v>5.0599999999999987</v>
      </c>
      <c r="M172" s="27">
        <v>47.616600790513843</v>
      </c>
    </row>
    <row r="173" spans="1:13" x14ac:dyDescent="0.2">
      <c r="A173" s="23" t="s">
        <v>130</v>
      </c>
      <c r="B173" s="24">
        <v>6</v>
      </c>
      <c r="C173" s="25">
        <v>5</v>
      </c>
      <c r="D173" s="26">
        <v>1</v>
      </c>
      <c r="E173" s="24">
        <v>6</v>
      </c>
      <c r="F173" s="25">
        <v>5</v>
      </c>
      <c r="G173" s="26">
        <v>1</v>
      </c>
      <c r="H173" s="24">
        <v>8</v>
      </c>
      <c r="I173" s="25">
        <v>7</v>
      </c>
      <c r="J173" s="26">
        <v>1</v>
      </c>
      <c r="K173" s="24">
        <v>14</v>
      </c>
      <c r="L173" s="61">
        <v>4.2300000000000004</v>
      </c>
      <c r="M173" s="27">
        <v>52.767139479905445</v>
      </c>
    </row>
    <row r="174" spans="1:13" x14ac:dyDescent="0.2">
      <c r="A174" s="23" t="s">
        <v>131</v>
      </c>
      <c r="B174" s="24">
        <v>7</v>
      </c>
      <c r="C174" s="25">
        <v>2</v>
      </c>
      <c r="D174" s="26">
        <v>5</v>
      </c>
      <c r="E174" s="24">
        <v>7</v>
      </c>
      <c r="F174" s="25">
        <v>2</v>
      </c>
      <c r="G174" s="26">
        <v>5</v>
      </c>
      <c r="H174" s="24">
        <v>8</v>
      </c>
      <c r="I174" s="25">
        <v>2</v>
      </c>
      <c r="J174" s="26">
        <v>6</v>
      </c>
      <c r="K174" s="24">
        <v>8</v>
      </c>
      <c r="L174" s="61">
        <v>3.0300000000000002</v>
      </c>
      <c r="M174" s="27">
        <v>50.542904290429036</v>
      </c>
    </row>
    <row r="175" spans="1:13" x14ac:dyDescent="0.2">
      <c r="A175" s="23" t="s">
        <v>132</v>
      </c>
      <c r="B175" s="24">
        <v>15</v>
      </c>
      <c r="C175" s="25">
        <v>7</v>
      </c>
      <c r="D175" s="26">
        <v>8</v>
      </c>
      <c r="E175" s="24">
        <v>15</v>
      </c>
      <c r="F175" s="25">
        <v>7</v>
      </c>
      <c r="G175" s="26">
        <v>8</v>
      </c>
      <c r="H175" s="24">
        <v>20</v>
      </c>
      <c r="I175" s="25">
        <v>11</v>
      </c>
      <c r="J175" s="26">
        <v>9</v>
      </c>
      <c r="K175" s="24">
        <v>38</v>
      </c>
      <c r="L175" s="61">
        <v>17.22</v>
      </c>
      <c r="M175" s="27">
        <v>49.064459930313589</v>
      </c>
    </row>
    <row r="176" spans="1:13" x14ac:dyDescent="0.2">
      <c r="A176" s="23" t="s">
        <v>133</v>
      </c>
      <c r="B176" s="24">
        <v>6</v>
      </c>
      <c r="C176" s="25">
        <v>3</v>
      </c>
      <c r="D176" s="26">
        <v>3</v>
      </c>
      <c r="E176" s="24">
        <v>6</v>
      </c>
      <c r="F176" s="25">
        <v>3</v>
      </c>
      <c r="G176" s="26">
        <v>3</v>
      </c>
      <c r="H176" s="24">
        <v>9</v>
      </c>
      <c r="I176" s="25">
        <v>3</v>
      </c>
      <c r="J176" s="26">
        <v>6</v>
      </c>
      <c r="K176" s="24">
        <v>19</v>
      </c>
      <c r="L176" s="61">
        <v>5.9399999999999995</v>
      </c>
      <c r="M176" s="27">
        <v>56.121212121212132</v>
      </c>
    </row>
    <row r="177" spans="1:13" x14ac:dyDescent="0.2">
      <c r="A177" s="23" t="s">
        <v>134</v>
      </c>
      <c r="B177" s="24">
        <v>11</v>
      </c>
      <c r="C177" s="25">
        <v>5</v>
      </c>
      <c r="D177" s="26">
        <v>6</v>
      </c>
      <c r="E177" s="24">
        <v>11</v>
      </c>
      <c r="F177" s="25">
        <v>5</v>
      </c>
      <c r="G177" s="26">
        <v>6</v>
      </c>
      <c r="H177" s="24">
        <v>17</v>
      </c>
      <c r="I177" s="25">
        <v>9</v>
      </c>
      <c r="J177" s="26">
        <v>8</v>
      </c>
      <c r="K177" s="24">
        <v>23</v>
      </c>
      <c r="L177" s="61">
        <v>7.6400000000000006</v>
      </c>
      <c r="M177" s="27">
        <v>51.968586387434549</v>
      </c>
    </row>
    <row r="178" spans="1:13" ht="13.5" thickBot="1" x14ac:dyDescent="0.25">
      <c r="A178" s="28" t="s">
        <v>135</v>
      </c>
      <c r="B178" s="29">
        <v>6</v>
      </c>
      <c r="C178" s="30">
        <v>2</v>
      </c>
      <c r="D178" s="31">
        <v>4</v>
      </c>
      <c r="E178" s="29">
        <v>6</v>
      </c>
      <c r="F178" s="30">
        <v>2</v>
      </c>
      <c r="G178" s="31">
        <v>4</v>
      </c>
      <c r="H178" s="29">
        <v>6</v>
      </c>
      <c r="I178" s="30">
        <v>2</v>
      </c>
      <c r="J178" s="31">
        <v>4</v>
      </c>
      <c r="K178" s="29">
        <v>6</v>
      </c>
      <c r="L178" s="74">
        <v>1.6099999999999999</v>
      </c>
      <c r="M178" s="32">
        <v>57.18322981366461</v>
      </c>
    </row>
    <row r="179" spans="1:13" ht="13.5" thickBot="1" x14ac:dyDescent="0.25">
      <c r="A179" s="1185" t="s">
        <v>115</v>
      </c>
      <c r="B179" s="1186">
        <v>97</v>
      </c>
      <c r="C179" s="1187">
        <v>44</v>
      </c>
      <c r="D179" s="1188">
        <v>53</v>
      </c>
      <c r="E179" s="1186">
        <v>117</v>
      </c>
      <c r="F179" s="1187">
        <v>63</v>
      </c>
      <c r="G179" s="1188">
        <v>54</v>
      </c>
      <c r="H179" s="1186">
        <v>160</v>
      </c>
      <c r="I179" s="1187">
        <v>86</v>
      </c>
      <c r="J179" s="1188">
        <v>74</v>
      </c>
      <c r="K179" s="1186">
        <v>302</v>
      </c>
      <c r="L179" s="1189">
        <v>110.79</v>
      </c>
      <c r="M179" s="1190">
        <v>51.63340554201644</v>
      </c>
    </row>
    <row r="181" spans="1:13" ht="13.5" thickBot="1" x14ac:dyDescent="0.25">
      <c r="A181" s="11" t="s">
        <v>250</v>
      </c>
      <c r="B181" s="11"/>
    </row>
    <row r="182" spans="1:13" x14ac:dyDescent="0.2">
      <c r="A182" s="1002" t="s">
        <v>113</v>
      </c>
      <c r="B182" s="1004" t="s">
        <v>5</v>
      </c>
      <c r="C182" s="1005"/>
      <c r="D182" s="1006"/>
      <c r="E182" s="1004" t="s">
        <v>6</v>
      </c>
      <c r="F182" s="1005"/>
      <c r="G182" s="1006"/>
      <c r="H182" s="1004" t="s">
        <v>7</v>
      </c>
      <c r="I182" s="1005"/>
      <c r="J182" s="1006"/>
      <c r="K182" s="1007" t="s">
        <v>114</v>
      </c>
      <c r="L182" s="1008"/>
      <c r="M182" s="1009"/>
    </row>
    <row r="183" spans="1:13" ht="26.25" thickBot="1" x14ac:dyDescent="0.25">
      <c r="A183" s="1003"/>
      <c r="B183" s="12" t="s">
        <v>115</v>
      </c>
      <c r="C183" s="13" t="s">
        <v>116</v>
      </c>
      <c r="D183" s="14" t="s">
        <v>117</v>
      </c>
      <c r="E183" s="12" t="s">
        <v>115</v>
      </c>
      <c r="F183" s="13" t="s">
        <v>116</v>
      </c>
      <c r="G183" s="14" t="s">
        <v>117</v>
      </c>
      <c r="H183" s="12" t="s">
        <v>115</v>
      </c>
      <c r="I183" s="13" t="s">
        <v>116</v>
      </c>
      <c r="J183" s="14" t="s">
        <v>117</v>
      </c>
      <c r="K183" s="15" t="s">
        <v>118</v>
      </c>
      <c r="L183" s="954" t="s">
        <v>119</v>
      </c>
      <c r="M183" s="16" t="s">
        <v>120</v>
      </c>
    </row>
    <row r="184" spans="1:13" x14ac:dyDescent="0.2">
      <c r="A184" s="17" t="s">
        <v>121</v>
      </c>
      <c r="B184" s="18">
        <v>33</v>
      </c>
      <c r="C184" s="19">
        <v>26</v>
      </c>
      <c r="D184" s="20">
        <v>7</v>
      </c>
      <c r="E184" s="18">
        <v>33</v>
      </c>
      <c r="F184" s="19">
        <v>26</v>
      </c>
      <c r="G184" s="20">
        <v>7</v>
      </c>
      <c r="H184" s="18">
        <v>39</v>
      </c>
      <c r="I184" s="19">
        <v>28</v>
      </c>
      <c r="J184" s="20">
        <v>11</v>
      </c>
      <c r="K184" s="21">
        <v>79</v>
      </c>
      <c r="L184" s="56">
        <v>45.530000000000051</v>
      </c>
      <c r="M184" s="22">
        <v>54.395014276301261</v>
      </c>
    </row>
    <row r="185" spans="1:13" x14ac:dyDescent="0.2">
      <c r="A185" s="23" t="s">
        <v>123</v>
      </c>
      <c r="B185" s="24">
        <v>21</v>
      </c>
      <c r="C185" s="25">
        <v>15</v>
      </c>
      <c r="D185" s="26">
        <v>6</v>
      </c>
      <c r="E185" s="24">
        <v>21</v>
      </c>
      <c r="F185" s="25">
        <v>15</v>
      </c>
      <c r="G185" s="26">
        <v>6</v>
      </c>
      <c r="H185" s="24">
        <v>21</v>
      </c>
      <c r="I185" s="25">
        <v>15</v>
      </c>
      <c r="J185" s="26">
        <v>6</v>
      </c>
      <c r="K185" s="24">
        <v>27</v>
      </c>
      <c r="L185" s="61">
        <v>14.149999999999999</v>
      </c>
      <c r="M185" s="27">
        <v>54.303533568904612</v>
      </c>
    </row>
    <row r="186" spans="1:13" x14ac:dyDescent="0.2">
      <c r="A186" s="23" t="s">
        <v>124</v>
      </c>
      <c r="B186" s="24">
        <v>15</v>
      </c>
      <c r="C186" s="25">
        <v>12</v>
      </c>
      <c r="D186" s="26">
        <v>3</v>
      </c>
      <c r="E186" s="24">
        <v>15</v>
      </c>
      <c r="F186" s="25">
        <v>12</v>
      </c>
      <c r="G186" s="26">
        <v>3</v>
      </c>
      <c r="H186" s="24">
        <v>17</v>
      </c>
      <c r="I186" s="25">
        <v>13</v>
      </c>
      <c r="J186" s="26">
        <v>4</v>
      </c>
      <c r="K186" s="24">
        <v>21</v>
      </c>
      <c r="L186" s="61">
        <v>11.03</v>
      </c>
      <c r="M186" s="27">
        <v>56.463735267452421</v>
      </c>
    </row>
    <row r="187" spans="1:13" x14ac:dyDescent="0.2">
      <c r="A187" s="23" t="s">
        <v>125</v>
      </c>
      <c r="B187" s="24">
        <v>12</v>
      </c>
      <c r="C187" s="25">
        <v>7</v>
      </c>
      <c r="D187" s="26">
        <v>5</v>
      </c>
      <c r="E187" s="24">
        <v>12</v>
      </c>
      <c r="F187" s="25">
        <v>7</v>
      </c>
      <c r="G187" s="26">
        <v>5</v>
      </c>
      <c r="H187" s="24">
        <v>14</v>
      </c>
      <c r="I187" s="25">
        <v>7</v>
      </c>
      <c r="J187" s="26">
        <v>7</v>
      </c>
      <c r="K187" s="24">
        <v>10</v>
      </c>
      <c r="L187" s="61">
        <v>7.74</v>
      </c>
      <c r="M187" s="27">
        <v>57.587855297157624</v>
      </c>
    </row>
    <row r="188" spans="1:13" x14ac:dyDescent="0.2">
      <c r="A188" s="23" t="s">
        <v>126</v>
      </c>
      <c r="B188" s="24">
        <v>4</v>
      </c>
      <c r="C188" s="25">
        <v>4</v>
      </c>
      <c r="D188" s="26">
        <v>0</v>
      </c>
      <c r="E188" s="24">
        <v>4</v>
      </c>
      <c r="F188" s="25">
        <v>4</v>
      </c>
      <c r="G188" s="26">
        <v>0</v>
      </c>
      <c r="H188" s="24">
        <v>4</v>
      </c>
      <c r="I188" s="25">
        <v>4</v>
      </c>
      <c r="J188" s="26">
        <v>0</v>
      </c>
      <c r="K188" s="24">
        <v>6</v>
      </c>
      <c r="L188" s="61">
        <v>4.7</v>
      </c>
      <c r="M188" s="27">
        <v>56.98936170212766</v>
      </c>
    </row>
    <row r="189" spans="1:13" x14ac:dyDescent="0.2">
      <c r="A189" s="23" t="s">
        <v>127</v>
      </c>
      <c r="B189" s="24">
        <v>11</v>
      </c>
      <c r="C189" s="25">
        <v>9</v>
      </c>
      <c r="D189" s="26">
        <v>2</v>
      </c>
      <c r="E189" s="24">
        <v>12</v>
      </c>
      <c r="F189" s="25">
        <v>9</v>
      </c>
      <c r="G189" s="26">
        <v>3</v>
      </c>
      <c r="H189" s="24">
        <v>18</v>
      </c>
      <c r="I189" s="25">
        <v>13</v>
      </c>
      <c r="J189" s="26">
        <v>5</v>
      </c>
      <c r="K189" s="24">
        <v>15</v>
      </c>
      <c r="L189" s="61">
        <v>10.73</v>
      </c>
      <c r="M189" s="27">
        <v>56.437558247903077</v>
      </c>
    </row>
    <row r="190" spans="1:13" x14ac:dyDescent="0.2">
      <c r="A190" s="23" t="s">
        <v>128</v>
      </c>
      <c r="B190" s="24">
        <v>5</v>
      </c>
      <c r="C190" s="25">
        <v>4</v>
      </c>
      <c r="D190" s="26">
        <v>1</v>
      </c>
      <c r="E190" s="24">
        <v>5</v>
      </c>
      <c r="F190" s="25">
        <v>4</v>
      </c>
      <c r="G190" s="26">
        <v>1</v>
      </c>
      <c r="H190" s="24">
        <v>5</v>
      </c>
      <c r="I190" s="25">
        <v>4</v>
      </c>
      <c r="J190" s="26">
        <v>1</v>
      </c>
      <c r="K190" s="24">
        <v>8</v>
      </c>
      <c r="L190" s="61">
        <v>5.4799999999999986</v>
      </c>
      <c r="M190" s="27">
        <v>49.470802919708042</v>
      </c>
    </row>
    <row r="191" spans="1:13" x14ac:dyDescent="0.2">
      <c r="A191" s="23" t="s">
        <v>129</v>
      </c>
      <c r="B191" s="24">
        <v>7</v>
      </c>
      <c r="C191" s="25">
        <v>5</v>
      </c>
      <c r="D191" s="26">
        <v>2</v>
      </c>
      <c r="E191" s="24">
        <v>7</v>
      </c>
      <c r="F191" s="25">
        <v>5</v>
      </c>
      <c r="G191" s="26">
        <v>2</v>
      </c>
      <c r="H191" s="24">
        <v>9</v>
      </c>
      <c r="I191" s="25">
        <v>6</v>
      </c>
      <c r="J191" s="26">
        <v>3</v>
      </c>
      <c r="K191" s="24">
        <v>9</v>
      </c>
      <c r="L191" s="61">
        <v>4.33</v>
      </c>
      <c r="M191" s="27">
        <v>52.278290993071593</v>
      </c>
    </row>
    <row r="192" spans="1:13" x14ac:dyDescent="0.2">
      <c r="A192" s="23" t="s">
        <v>130</v>
      </c>
      <c r="B192" s="24">
        <v>6</v>
      </c>
      <c r="C192" s="25">
        <v>5</v>
      </c>
      <c r="D192" s="26">
        <v>1</v>
      </c>
      <c r="E192" s="24">
        <v>6</v>
      </c>
      <c r="F192" s="25">
        <v>5</v>
      </c>
      <c r="G192" s="26">
        <v>1</v>
      </c>
      <c r="H192" s="24">
        <v>8</v>
      </c>
      <c r="I192" s="25">
        <v>7</v>
      </c>
      <c r="J192" s="26">
        <v>1</v>
      </c>
      <c r="K192" s="24">
        <v>7</v>
      </c>
      <c r="L192" s="61">
        <v>4.88</v>
      </c>
      <c r="M192" s="27">
        <v>50.303278688524593</v>
      </c>
    </row>
    <row r="193" spans="1:13" x14ac:dyDescent="0.2">
      <c r="A193" s="23" t="s">
        <v>131</v>
      </c>
      <c r="B193" s="24">
        <v>9</v>
      </c>
      <c r="C193" s="25">
        <v>5</v>
      </c>
      <c r="D193" s="26">
        <v>4</v>
      </c>
      <c r="E193" s="24">
        <v>9</v>
      </c>
      <c r="F193" s="25">
        <v>5</v>
      </c>
      <c r="G193" s="26">
        <v>4</v>
      </c>
      <c r="H193" s="24">
        <v>9</v>
      </c>
      <c r="I193" s="25">
        <v>5</v>
      </c>
      <c r="J193" s="26">
        <v>4</v>
      </c>
      <c r="K193" s="24">
        <v>7</v>
      </c>
      <c r="L193" s="61">
        <v>6.03</v>
      </c>
      <c r="M193" s="27">
        <v>52.509950248756226</v>
      </c>
    </row>
    <row r="194" spans="1:13" x14ac:dyDescent="0.2">
      <c r="A194" s="23" t="s">
        <v>132</v>
      </c>
      <c r="B194" s="24">
        <v>25</v>
      </c>
      <c r="C194" s="25">
        <v>21</v>
      </c>
      <c r="D194" s="26">
        <v>4</v>
      </c>
      <c r="E194" s="24">
        <v>25</v>
      </c>
      <c r="F194" s="25">
        <v>21</v>
      </c>
      <c r="G194" s="26">
        <v>4</v>
      </c>
      <c r="H194" s="24">
        <v>30</v>
      </c>
      <c r="I194" s="25">
        <v>25</v>
      </c>
      <c r="J194" s="26">
        <v>5</v>
      </c>
      <c r="K194" s="24">
        <v>30</v>
      </c>
      <c r="L194" s="61">
        <v>26.240000000000006</v>
      </c>
      <c r="M194" s="27">
        <v>53.955411585365837</v>
      </c>
    </row>
    <row r="195" spans="1:13" x14ac:dyDescent="0.2">
      <c r="A195" s="23" t="s">
        <v>133</v>
      </c>
      <c r="B195" s="24">
        <v>12</v>
      </c>
      <c r="C195" s="25">
        <v>9</v>
      </c>
      <c r="D195" s="26">
        <v>3</v>
      </c>
      <c r="E195" s="24">
        <v>12</v>
      </c>
      <c r="F195" s="25">
        <v>9</v>
      </c>
      <c r="G195" s="26">
        <v>3</v>
      </c>
      <c r="H195" s="24">
        <v>15</v>
      </c>
      <c r="I195" s="25">
        <v>11</v>
      </c>
      <c r="J195" s="26">
        <v>4</v>
      </c>
      <c r="K195" s="24">
        <v>22</v>
      </c>
      <c r="L195" s="61">
        <v>13.080000000000004</v>
      </c>
      <c r="M195" s="27">
        <v>56.927370030581038</v>
      </c>
    </row>
    <row r="196" spans="1:13" x14ac:dyDescent="0.2">
      <c r="A196" s="23" t="s">
        <v>134</v>
      </c>
      <c r="B196" s="24">
        <v>26</v>
      </c>
      <c r="C196" s="25">
        <v>20</v>
      </c>
      <c r="D196" s="26">
        <v>6</v>
      </c>
      <c r="E196" s="24">
        <v>26</v>
      </c>
      <c r="F196" s="25">
        <v>20</v>
      </c>
      <c r="G196" s="26">
        <v>6</v>
      </c>
      <c r="H196" s="24">
        <v>30</v>
      </c>
      <c r="I196" s="25">
        <v>24</v>
      </c>
      <c r="J196" s="26">
        <v>6</v>
      </c>
      <c r="K196" s="24">
        <v>33</v>
      </c>
      <c r="L196" s="61">
        <v>25.78</v>
      </c>
      <c r="M196" s="27">
        <v>53.175329712955786</v>
      </c>
    </row>
    <row r="197" spans="1:13" ht="13.5" thickBot="1" x14ac:dyDescent="0.25">
      <c r="A197" s="28" t="s">
        <v>135</v>
      </c>
      <c r="B197" s="29">
        <v>8</v>
      </c>
      <c r="C197" s="30">
        <v>7</v>
      </c>
      <c r="D197" s="31">
        <v>1</v>
      </c>
      <c r="E197" s="29">
        <v>8</v>
      </c>
      <c r="F197" s="30">
        <v>7</v>
      </c>
      <c r="G197" s="31">
        <v>1</v>
      </c>
      <c r="H197" s="29">
        <v>8</v>
      </c>
      <c r="I197" s="30">
        <v>7</v>
      </c>
      <c r="J197" s="31">
        <v>1</v>
      </c>
      <c r="K197" s="29">
        <v>12</v>
      </c>
      <c r="L197" s="74">
        <v>9.3600000000000012</v>
      </c>
      <c r="M197" s="32">
        <v>56.900641025641015</v>
      </c>
    </row>
    <row r="198" spans="1:13" ht="13.5" thickBot="1" x14ac:dyDescent="0.25">
      <c r="A198" s="1185" t="s">
        <v>115</v>
      </c>
      <c r="B198" s="1186">
        <v>193</v>
      </c>
      <c r="C198" s="1187">
        <v>148</v>
      </c>
      <c r="D198" s="1188">
        <v>45</v>
      </c>
      <c r="E198" s="1186">
        <v>195</v>
      </c>
      <c r="F198" s="1187">
        <v>149</v>
      </c>
      <c r="G198" s="1188">
        <v>46</v>
      </c>
      <c r="H198" s="1186">
        <v>227</v>
      </c>
      <c r="I198" s="1187">
        <v>169</v>
      </c>
      <c r="J198" s="1188">
        <v>58</v>
      </c>
      <c r="K198" s="1186">
        <v>276</v>
      </c>
      <c r="L198" s="1189">
        <v>189.06000000000009</v>
      </c>
      <c r="M198" s="1190">
        <v>54.534962445784373</v>
      </c>
    </row>
    <row r="200" spans="1:13" ht="13.5" thickBot="1" x14ac:dyDescent="0.25">
      <c r="A200" s="11" t="s">
        <v>251</v>
      </c>
      <c r="B200" s="11"/>
    </row>
    <row r="201" spans="1:13" x14ac:dyDescent="0.2">
      <c r="A201" s="1002" t="s">
        <v>113</v>
      </c>
      <c r="B201" s="1004" t="s">
        <v>5</v>
      </c>
      <c r="C201" s="1005"/>
      <c r="D201" s="1006"/>
      <c r="E201" s="1004" t="s">
        <v>6</v>
      </c>
      <c r="F201" s="1005"/>
      <c r="G201" s="1006"/>
      <c r="H201" s="1004" t="s">
        <v>7</v>
      </c>
      <c r="I201" s="1005"/>
      <c r="J201" s="1006"/>
      <c r="K201" s="1004" t="s">
        <v>114</v>
      </c>
      <c r="L201" s="1005"/>
      <c r="M201" s="1006"/>
    </row>
    <row r="202" spans="1:13" ht="26.25" thickBot="1" x14ac:dyDescent="0.25">
      <c r="A202" s="1003"/>
      <c r="B202" s="12" t="s">
        <v>115</v>
      </c>
      <c r="C202" s="13" t="s">
        <v>116</v>
      </c>
      <c r="D202" s="14" t="s">
        <v>117</v>
      </c>
      <c r="E202" s="12" t="s">
        <v>115</v>
      </c>
      <c r="F202" s="13" t="s">
        <v>116</v>
      </c>
      <c r="G202" s="14" t="s">
        <v>117</v>
      </c>
      <c r="H202" s="12" t="s">
        <v>115</v>
      </c>
      <c r="I202" s="13" t="s">
        <v>116</v>
      </c>
      <c r="J202" s="14" t="s">
        <v>117</v>
      </c>
      <c r="K202" s="15" t="s">
        <v>118</v>
      </c>
      <c r="L202" s="954" t="s">
        <v>119</v>
      </c>
      <c r="M202" s="16" t="s">
        <v>120</v>
      </c>
    </row>
    <row r="203" spans="1:13" x14ac:dyDescent="0.2">
      <c r="A203" s="17" t="s">
        <v>121</v>
      </c>
      <c r="B203" s="18">
        <v>7</v>
      </c>
      <c r="C203" s="19">
        <v>3</v>
      </c>
      <c r="D203" s="20">
        <v>4</v>
      </c>
      <c r="E203" s="18">
        <v>9</v>
      </c>
      <c r="F203" s="19">
        <v>5</v>
      </c>
      <c r="G203" s="20">
        <v>4</v>
      </c>
      <c r="H203" s="18">
        <v>18</v>
      </c>
      <c r="I203" s="19">
        <v>10</v>
      </c>
      <c r="J203" s="20">
        <v>8</v>
      </c>
      <c r="K203" s="21">
        <v>101</v>
      </c>
      <c r="L203" s="56">
        <v>50.580000000000041</v>
      </c>
      <c r="M203" s="22">
        <v>44.92566231712135</v>
      </c>
    </row>
    <row r="204" spans="1:13" x14ac:dyDescent="0.2">
      <c r="A204" s="23" t="s">
        <v>123</v>
      </c>
      <c r="B204" s="24">
        <v>4</v>
      </c>
      <c r="C204" s="25">
        <v>3</v>
      </c>
      <c r="D204" s="26">
        <v>1</v>
      </c>
      <c r="E204" s="24">
        <v>7</v>
      </c>
      <c r="F204" s="25">
        <v>6</v>
      </c>
      <c r="G204" s="26">
        <v>1</v>
      </c>
      <c r="H204" s="24">
        <v>10</v>
      </c>
      <c r="I204" s="25">
        <v>9</v>
      </c>
      <c r="J204" s="26">
        <v>1</v>
      </c>
      <c r="K204" s="24">
        <v>50</v>
      </c>
      <c r="L204" s="61">
        <v>25.79</v>
      </c>
      <c r="M204" s="27">
        <v>48.195230709577352</v>
      </c>
    </row>
    <row r="205" spans="1:13" x14ac:dyDescent="0.2">
      <c r="A205" s="23" t="s">
        <v>124</v>
      </c>
      <c r="B205" s="24">
        <v>7</v>
      </c>
      <c r="C205" s="25">
        <v>0</v>
      </c>
      <c r="D205" s="26">
        <v>7</v>
      </c>
      <c r="E205" s="24">
        <v>7</v>
      </c>
      <c r="F205" s="25">
        <v>0</v>
      </c>
      <c r="G205" s="26">
        <v>7</v>
      </c>
      <c r="H205" s="24">
        <v>7</v>
      </c>
      <c r="I205" s="25">
        <v>0</v>
      </c>
      <c r="J205" s="26">
        <v>7</v>
      </c>
      <c r="K205" s="24">
        <v>16</v>
      </c>
      <c r="L205" s="61">
        <v>13.07</v>
      </c>
      <c r="M205" s="27">
        <v>49.281178270849267</v>
      </c>
    </row>
    <row r="206" spans="1:13" x14ac:dyDescent="0.2">
      <c r="A206" s="23" t="s">
        <v>125</v>
      </c>
      <c r="B206" s="24">
        <v>3</v>
      </c>
      <c r="C206" s="25">
        <v>1</v>
      </c>
      <c r="D206" s="26">
        <v>2</v>
      </c>
      <c r="E206" s="24">
        <v>3</v>
      </c>
      <c r="F206" s="25">
        <v>1</v>
      </c>
      <c r="G206" s="26">
        <v>2</v>
      </c>
      <c r="H206" s="24">
        <v>3</v>
      </c>
      <c r="I206" s="25">
        <v>1</v>
      </c>
      <c r="J206" s="26">
        <v>2</v>
      </c>
      <c r="K206" s="24">
        <v>18</v>
      </c>
      <c r="L206" s="61">
        <v>10.079999999999998</v>
      </c>
      <c r="M206" s="27">
        <v>44.331349206349209</v>
      </c>
    </row>
    <row r="207" spans="1:13" x14ac:dyDescent="0.2">
      <c r="A207" s="23" t="s">
        <v>126</v>
      </c>
      <c r="B207" s="24">
        <v>1</v>
      </c>
      <c r="C207" s="25">
        <v>1</v>
      </c>
      <c r="D207" s="26">
        <v>0</v>
      </c>
      <c r="E207" s="24">
        <v>1</v>
      </c>
      <c r="F207" s="25">
        <v>1</v>
      </c>
      <c r="G207" s="26">
        <v>0</v>
      </c>
      <c r="H207" s="24">
        <v>4</v>
      </c>
      <c r="I207" s="25">
        <v>4</v>
      </c>
      <c r="J207" s="26">
        <v>0</v>
      </c>
      <c r="K207" s="24">
        <v>19</v>
      </c>
      <c r="L207" s="61">
        <v>10.48</v>
      </c>
      <c r="M207" s="27">
        <v>46.155534351145036</v>
      </c>
    </row>
    <row r="208" spans="1:13" x14ac:dyDescent="0.2">
      <c r="A208" s="23" t="s">
        <v>127</v>
      </c>
      <c r="B208" s="24">
        <v>4</v>
      </c>
      <c r="C208" s="25">
        <v>3</v>
      </c>
      <c r="D208" s="26">
        <v>1</v>
      </c>
      <c r="E208" s="24">
        <v>8</v>
      </c>
      <c r="F208" s="25">
        <v>6</v>
      </c>
      <c r="G208" s="26">
        <v>2</v>
      </c>
      <c r="H208" s="24">
        <v>10</v>
      </c>
      <c r="I208" s="25">
        <v>8</v>
      </c>
      <c r="J208" s="26">
        <v>2</v>
      </c>
      <c r="K208" s="24">
        <v>41</v>
      </c>
      <c r="L208" s="61">
        <v>21.360000000000003</v>
      </c>
      <c r="M208" s="27">
        <v>49.067415730337075</v>
      </c>
    </row>
    <row r="209" spans="1:13" x14ac:dyDescent="0.2">
      <c r="A209" s="23" t="s">
        <v>128</v>
      </c>
      <c r="B209" s="24">
        <v>3</v>
      </c>
      <c r="C209" s="25">
        <v>0</v>
      </c>
      <c r="D209" s="26">
        <v>3</v>
      </c>
      <c r="E209" s="24">
        <v>3</v>
      </c>
      <c r="F209" s="25">
        <v>0</v>
      </c>
      <c r="G209" s="26">
        <v>3</v>
      </c>
      <c r="H209" s="24">
        <v>5</v>
      </c>
      <c r="I209" s="25">
        <v>0</v>
      </c>
      <c r="J209" s="26">
        <v>5</v>
      </c>
      <c r="K209" s="24">
        <v>8</v>
      </c>
      <c r="L209" s="61">
        <v>8.5700000000000038</v>
      </c>
      <c r="M209" s="27">
        <v>47.36347724620768</v>
      </c>
    </row>
    <row r="210" spans="1:13" x14ac:dyDescent="0.2">
      <c r="A210" s="23" t="s">
        <v>129</v>
      </c>
      <c r="B210" s="24">
        <v>5</v>
      </c>
      <c r="C210" s="25">
        <v>1</v>
      </c>
      <c r="D210" s="26">
        <v>4</v>
      </c>
      <c r="E210" s="24">
        <v>5</v>
      </c>
      <c r="F210" s="25">
        <v>1</v>
      </c>
      <c r="G210" s="26">
        <v>4</v>
      </c>
      <c r="H210" s="24">
        <v>5</v>
      </c>
      <c r="I210" s="25">
        <v>1</v>
      </c>
      <c r="J210" s="26">
        <v>4</v>
      </c>
      <c r="K210" s="24">
        <v>17</v>
      </c>
      <c r="L210" s="61">
        <v>13.11</v>
      </c>
      <c r="M210" s="27">
        <v>43.113272311212825</v>
      </c>
    </row>
    <row r="211" spans="1:13" x14ac:dyDescent="0.2">
      <c r="A211" s="23" t="s">
        <v>130</v>
      </c>
      <c r="B211" s="24">
        <v>4</v>
      </c>
      <c r="C211" s="25">
        <v>4</v>
      </c>
      <c r="D211" s="26">
        <v>0</v>
      </c>
      <c r="E211" s="24">
        <v>5</v>
      </c>
      <c r="F211" s="25">
        <v>5</v>
      </c>
      <c r="G211" s="26">
        <v>0</v>
      </c>
      <c r="H211" s="24">
        <v>6</v>
      </c>
      <c r="I211" s="25">
        <v>6</v>
      </c>
      <c r="J211" s="26">
        <v>0</v>
      </c>
      <c r="K211" s="24">
        <v>21</v>
      </c>
      <c r="L211" s="61">
        <v>15.96</v>
      </c>
      <c r="M211" s="27">
        <v>52.054511278195491</v>
      </c>
    </row>
    <row r="212" spans="1:13" x14ac:dyDescent="0.2">
      <c r="A212" s="23" t="s">
        <v>131</v>
      </c>
      <c r="B212" s="24">
        <v>5</v>
      </c>
      <c r="C212" s="25">
        <v>0</v>
      </c>
      <c r="D212" s="26">
        <v>5</v>
      </c>
      <c r="E212" s="24">
        <v>5</v>
      </c>
      <c r="F212" s="25">
        <v>0</v>
      </c>
      <c r="G212" s="26">
        <v>5</v>
      </c>
      <c r="H212" s="24">
        <v>5</v>
      </c>
      <c r="I212" s="25">
        <v>0</v>
      </c>
      <c r="J212" s="26">
        <v>5</v>
      </c>
      <c r="K212" s="24">
        <v>12</v>
      </c>
      <c r="L212" s="61">
        <v>7.7200000000000006</v>
      </c>
      <c r="M212" s="27">
        <v>48.319948186528485</v>
      </c>
    </row>
    <row r="213" spans="1:13" x14ac:dyDescent="0.2">
      <c r="A213" s="23" t="s">
        <v>132</v>
      </c>
      <c r="B213" s="24">
        <v>9</v>
      </c>
      <c r="C213" s="25">
        <v>3</v>
      </c>
      <c r="D213" s="26">
        <v>6</v>
      </c>
      <c r="E213" s="24">
        <v>9</v>
      </c>
      <c r="F213" s="25">
        <v>3</v>
      </c>
      <c r="G213" s="26">
        <v>6</v>
      </c>
      <c r="H213" s="24">
        <v>11</v>
      </c>
      <c r="I213" s="25">
        <v>4</v>
      </c>
      <c r="J213" s="26">
        <v>7</v>
      </c>
      <c r="K213" s="24">
        <v>45</v>
      </c>
      <c r="L213" s="61">
        <v>27.330000000000002</v>
      </c>
      <c r="M213" s="27">
        <v>46.174350530552509</v>
      </c>
    </row>
    <row r="214" spans="1:13" x14ac:dyDescent="0.2">
      <c r="A214" s="23" t="s">
        <v>133</v>
      </c>
      <c r="B214" s="24">
        <v>5</v>
      </c>
      <c r="C214" s="25">
        <v>2</v>
      </c>
      <c r="D214" s="26">
        <v>3</v>
      </c>
      <c r="E214" s="24">
        <v>5</v>
      </c>
      <c r="F214" s="25">
        <v>2</v>
      </c>
      <c r="G214" s="26">
        <v>3</v>
      </c>
      <c r="H214" s="24">
        <v>7</v>
      </c>
      <c r="I214" s="25">
        <v>2</v>
      </c>
      <c r="J214" s="26">
        <v>5</v>
      </c>
      <c r="K214" s="24">
        <v>21</v>
      </c>
      <c r="L214" s="61">
        <v>16.23</v>
      </c>
      <c r="M214" s="27">
        <v>45.791435613062234</v>
      </c>
    </row>
    <row r="215" spans="1:13" x14ac:dyDescent="0.2">
      <c r="A215" s="23" t="s">
        <v>134</v>
      </c>
      <c r="B215" s="24">
        <v>8</v>
      </c>
      <c r="C215" s="25">
        <v>1</v>
      </c>
      <c r="D215" s="26">
        <v>7</v>
      </c>
      <c r="E215" s="24">
        <v>8</v>
      </c>
      <c r="F215" s="25">
        <v>1</v>
      </c>
      <c r="G215" s="26">
        <v>7</v>
      </c>
      <c r="H215" s="24">
        <v>13</v>
      </c>
      <c r="I215" s="25">
        <v>5</v>
      </c>
      <c r="J215" s="26">
        <v>8</v>
      </c>
      <c r="K215" s="24">
        <v>45</v>
      </c>
      <c r="L215" s="61">
        <v>24.340000000000007</v>
      </c>
      <c r="M215" s="27">
        <v>46.783483976992592</v>
      </c>
    </row>
    <row r="216" spans="1:13" ht="13.5" thickBot="1" x14ac:dyDescent="0.25">
      <c r="A216" s="28" t="s">
        <v>135</v>
      </c>
      <c r="B216" s="29">
        <v>6</v>
      </c>
      <c r="C216" s="30">
        <v>2</v>
      </c>
      <c r="D216" s="31">
        <v>4</v>
      </c>
      <c r="E216" s="29">
        <v>6</v>
      </c>
      <c r="F216" s="30">
        <v>2</v>
      </c>
      <c r="G216" s="31">
        <v>4</v>
      </c>
      <c r="H216" s="29">
        <v>6</v>
      </c>
      <c r="I216" s="30">
        <v>2</v>
      </c>
      <c r="J216" s="31">
        <v>4</v>
      </c>
      <c r="K216" s="29">
        <v>10</v>
      </c>
      <c r="L216" s="74">
        <v>8.5399999999999991</v>
      </c>
      <c r="M216" s="32">
        <v>49.057377049180332</v>
      </c>
    </row>
    <row r="217" spans="1:13" ht="13.5" thickBot="1" x14ac:dyDescent="0.25">
      <c r="A217" s="1185" t="s">
        <v>115</v>
      </c>
      <c r="B217" s="1186">
        <v>60</v>
      </c>
      <c r="C217" s="1187">
        <v>13</v>
      </c>
      <c r="D217" s="1188">
        <v>47</v>
      </c>
      <c r="E217" s="1186">
        <v>81</v>
      </c>
      <c r="F217" s="1187">
        <v>33</v>
      </c>
      <c r="G217" s="1188">
        <v>48</v>
      </c>
      <c r="H217" s="1186">
        <v>110</v>
      </c>
      <c r="I217" s="1187">
        <v>52</v>
      </c>
      <c r="J217" s="1188">
        <v>58</v>
      </c>
      <c r="K217" s="1186">
        <v>406</v>
      </c>
      <c r="L217" s="1189">
        <v>253.16000000000003</v>
      </c>
      <c r="M217" s="1190">
        <v>46.910214883867901</v>
      </c>
    </row>
    <row r="219" spans="1:13" ht="13.5" thickBot="1" x14ac:dyDescent="0.25">
      <c r="A219" s="11" t="s">
        <v>252</v>
      </c>
      <c r="B219" s="11"/>
    </row>
    <row r="220" spans="1:13" x14ac:dyDescent="0.2">
      <c r="A220" s="1002" t="s">
        <v>113</v>
      </c>
      <c r="B220" s="1004" t="s">
        <v>5</v>
      </c>
      <c r="C220" s="1005"/>
      <c r="D220" s="1006"/>
      <c r="E220" s="1004" t="s">
        <v>6</v>
      </c>
      <c r="F220" s="1005"/>
      <c r="G220" s="1006"/>
      <c r="H220" s="1004" t="s">
        <v>7</v>
      </c>
      <c r="I220" s="1005"/>
      <c r="J220" s="1006"/>
      <c r="K220" s="1007" t="s">
        <v>114</v>
      </c>
      <c r="L220" s="1008"/>
      <c r="M220" s="1009"/>
    </row>
    <row r="221" spans="1:13" ht="26.25" thickBot="1" x14ac:dyDescent="0.25">
      <c r="A221" s="1003"/>
      <c r="B221" s="12" t="s">
        <v>115</v>
      </c>
      <c r="C221" s="13" t="s">
        <v>116</v>
      </c>
      <c r="D221" s="14" t="s">
        <v>117</v>
      </c>
      <c r="E221" s="12" t="s">
        <v>115</v>
      </c>
      <c r="F221" s="13" t="s">
        <v>116</v>
      </c>
      <c r="G221" s="14" t="s">
        <v>117</v>
      </c>
      <c r="H221" s="12" t="s">
        <v>115</v>
      </c>
      <c r="I221" s="13" t="s">
        <v>116</v>
      </c>
      <c r="J221" s="14" t="s">
        <v>117</v>
      </c>
      <c r="K221" s="15" t="s">
        <v>118</v>
      </c>
      <c r="L221" s="954" t="s">
        <v>119</v>
      </c>
      <c r="M221" s="16" t="s">
        <v>120</v>
      </c>
    </row>
    <row r="222" spans="1:13" x14ac:dyDescent="0.2">
      <c r="A222" s="17" t="s">
        <v>121</v>
      </c>
      <c r="B222" s="18">
        <v>80</v>
      </c>
      <c r="C222" s="19">
        <v>64</v>
      </c>
      <c r="D222" s="20">
        <v>16</v>
      </c>
      <c r="E222" s="18">
        <v>81</v>
      </c>
      <c r="F222" s="19">
        <v>64</v>
      </c>
      <c r="G222" s="20">
        <v>17</v>
      </c>
      <c r="H222" s="18">
        <v>111</v>
      </c>
      <c r="I222" s="19">
        <v>90</v>
      </c>
      <c r="J222" s="20">
        <v>21</v>
      </c>
      <c r="K222" s="21">
        <v>179</v>
      </c>
      <c r="L222" s="56">
        <v>123.49000000000005</v>
      </c>
      <c r="M222" s="22">
        <v>54.21519961130457</v>
      </c>
    </row>
    <row r="223" spans="1:13" x14ac:dyDescent="0.2">
      <c r="A223" s="23" t="s">
        <v>123</v>
      </c>
      <c r="B223" s="24">
        <v>46</v>
      </c>
      <c r="C223" s="25">
        <v>28</v>
      </c>
      <c r="D223" s="26">
        <v>18</v>
      </c>
      <c r="E223" s="24">
        <v>47</v>
      </c>
      <c r="F223" s="25">
        <v>28</v>
      </c>
      <c r="G223" s="26">
        <v>19</v>
      </c>
      <c r="H223" s="24">
        <v>54</v>
      </c>
      <c r="I223" s="25">
        <v>30</v>
      </c>
      <c r="J223" s="26">
        <v>24</v>
      </c>
      <c r="K223" s="24">
        <v>82</v>
      </c>
      <c r="L223" s="61">
        <v>40.430000000000035</v>
      </c>
      <c r="M223" s="27">
        <v>52.740415533020013</v>
      </c>
    </row>
    <row r="224" spans="1:13" x14ac:dyDescent="0.2">
      <c r="A224" s="23" t="s">
        <v>124</v>
      </c>
      <c r="B224" s="24">
        <v>31</v>
      </c>
      <c r="C224" s="25">
        <v>21</v>
      </c>
      <c r="D224" s="26">
        <v>10</v>
      </c>
      <c r="E224" s="24">
        <v>31</v>
      </c>
      <c r="F224" s="25">
        <v>21</v>
      </c>
      <c r="G224" s="26">
        <v>10</v>
      </c>
      <c r="H224" s="24">
        <v>33</v>
      </c>
      <c r="I224" s="25">
        <v>23</v>
      </c>
      <c r="J224" s="26">
        <v>10</v>
      </c>
      <c r="K224" s="24">
        <v>39</v>
      </c>
      <c r="L224" s="61">
        <v>24.06</v>
      </c>
      <c r="M224" s="27">
        <v>56.137988362427272</v>
      </c>
    </row>
    <row r="225" spans="1:13" x14ac:dyDescent="0.2">
      <c r="A225" s="23" t="s">
        <v>125</v>
      </c>
      <c r="B225" s="24">
        <v>26</v>
      </c>
      <c r="C225" s="25">
        <v>17</v>
      </c>
      <c r="D225" s="26">
        <v>9</v>
      </c>
      <c r="E225" s="24">
        <v>26</v>
      </c>
      <c r="F225" s="25">
        <v>17</v>
      </c>
      <c r="G225" s="26">
        <v>9</v>
      </c>
      <c r="H225" s="24">
        <v>30</v>
      </c>
      <c r="I225" s="25">
        <v>18</v>
      </c>
      <c r="J225" s="26">
        <v>12</v>
      </c>
      <c r="K225" s="24">
        <v>37</v>
      </c>
      <c r="L225" s="61">
        <v>29</v>
      </c>
      <c r="M225" s="27">
        <v>55.266551724137933</v>
      </c>
    </row>
    <row r="226" spans="1:13" x14ac:dyDescent="0.2">
      <c r="A226" s="23" t="s">
        <v>126</v>
      </c>
      <c r="B226" s="24">
        <v>15</v>
      </c>
      <c r="C226" s="25">
        <v>11</v>
      </c>
      <c r="D226" s="26">
        <v>4</v>
      </c>
      <c r="E226" s="24">
        <v>16</v>
      </c>
      <c r="F226" s="25">
        <v>11</v>
      </c>
      <c r="G226" s="26">
        <v>5</v>
      </c>
      <c r="H226" s="24">
        <v>21</v>
      </c>
      <c r="I226" s="25">
        <v>13</v>
      </c>
      <c r="J226" s="26">
        <v>8</v>
      </c>
      <c r="K226" s="24">
        <v>24</v>
      </c>
      <c r="L226" s="61">
        <v>11.659999999999998</v>
      </c>
      <c r="M226" s="27">
        <v>59.047169811320749</v>
      </c>
    </row>
    <row r="227" spans="1:13" x14ac:dyDescent="0.2">
      <c r="A227" s="23" t="s">
        <v>127</v>
      </c>
      <c r="B227" s="24">
        <v>29</v>
      </c>
      <c r="C227" s="25">
        <v>26</v>
      </c>
      <c r="D227" s="26">
        <v>3</v>
      </c>
      <c r="E227" s="24">
        <v>33</v>
      </c>
      <c r="F227" s="25">
        <v>26</v>
      </c>
      <c r="G227" s="26">
        <v>7</v>
      </c>
      <c r="H227" s="24">
        <v>42</v>
      </c>
      <c r="I227" s="25">
        <v>30</v>
      </c>
      <c r="J227" s="26">
        <v>12</v>
      </c>
      <c r="K227" s="24">
        <v>47</v>
      </c>
      <c r="L227" s="61">
        <v>31.400000000000002</v>
      </c>
      <c r="M227" s="27">
        <v>57.950318471337575</v>
      </c>
    </row>
    <row r="228" spans="1:13" x14ac:dyDescent="0.2">
      <c r="A228" s="23" t="s">
        <v>128</v>
      </c>
      <c r="B228" s="24">
        <v>25</v>
      </c>
      <c r="C228" s="25">
        <v>19</v>
      </c>
      <c r="D228" s="26">
        <v>6</v>
      </c>
      <c r="E228" s="24">
        <v>26</v>
      </c>
      <c r="F228" s="25">
        <v>19</v>
      </c>
      <c r="G228" s="26">
        <v>7</v>
      </c>
      <c r="H228" s="24">
        <v>28</v>
      </c>
      <c r="I228" s="25">
        <v>20</v>
      </c>
      <c r="J228" s="26">
        <v>8</v>
      </c>
      <c r="K228" s="24">
        <v>28</v>
      </c>
      <c r="L228" s="61">
        <v>19.649999999999999</v>
      </c>
      <c r="M228" s="27">
        <v>54.431297709923676</v>
      </c>
    </row>
    <row r="229" spans="1:13" x14ac:dyDescent="0.2">
      <c r="A229" s="23" t="s">
        <v>129</v>
      </c>
      <c r="B229" s="24">
        <v>33</v>
      </c>
      <c r="C229" s="25">
        <v>29</v>
      </c>
      <c r="D229" s="26">
        <v>4</v>
      </c>
      <c r="E229" s="24">
        <v>33</v>
      </c>
      <c r="F229" s="25">
        <v>29</v>
      </c>
      <c r="G229" s="26">
        <v>4</v>
      </c>
      <c r="H229" s="24">
        <v>56</v>
      </c>
      <c r="I229" s="25">
        <v>46</v>
      </c>
      <c r="J229" s="26">
        <v>10</v>
      </c>
      <c r="K229" s="24">
        <v>43</v>
      </c>
      <c r="L229" s="61">
        <v>25.729999999999993</v>
      </c>
      <c r="M229" s="27">
        <v>58.730470268169455</v>
      </c>
    </row>
    <row r="230" spans="1:13" x14ac:dyDescent="0.2">
      <c r="A230" s="23" t="s">
        <v>130</v>
      </c>
      <c r="B230" s="24">
        <v>22</v>
      </c>
      <c r="C230" s="25">
        <v>17</v>
      </c>
      <c r="D230" s="26">
        <v>5</v>
      </c>
      <c r="E230" s="24">
        <v>26</v>
      </c>
      <c r="F230" s="25">
        <v>17</v>
      </c>
      <c r="G230" s="26">
        <v>9</v>
      </c>
      <c r="H230" s="24">
        <v>38</v>
      </c>
      <c r="I230" s="25">
        <v>19</v>
      </c>
      <c r="J230" s="26">
        <v>19</v>
      </c>
      <c r="K230" s="24">
        <v>39</v>
      </c>
      <c r="L230" s="61">
        <v>17.75</v>
      </c>
      <c r="M230" s="27">
        <v>56.710140845070427</v>
      </c>
    </row>
    <row r="231" spans="1:13" x14ac:dyDescent="0.2">
      <c r="A231" s="23" t="s">
        <v>131</v>
      </c>
      <c r="B231" s="24">
        <v>12</v>
      </c>
      <c r="C231" s="25">
        <v>7</v>
      </c>
      <c r="D231" s="26">
        <v>5</v>
      </c>
      <c r="E231" s="24">
        <v>12</v>
      </c>
      <c r="F231" s="25">
        <v>7</v>
      </c>
      <c r="G231" s="26">
        <v>5</v>
      </c>
      <c r="H231" s="24">
        <v>18</v>
      </c>
      <c r="I231" s="25">
        <v>11</v>
      </c>
      <c r="J231" s="26">
        <v>7</v>
      </c>
      <c r="K231" s="24">
        <v>12</v>
      </c>
      <c r="L231" s="61">
        <v>8.4600000000000009</v>
      </c>
      <c r="M231" s="27">
        <v>56.997635933806151</v>
      </c>
    </row>
    <row r="232" spans="1:13" x14ac:dyDescent="0.2">
      <c r="A232" s="23" t="s">
        <v>132</v>
      </c>
      <c r="B232" s="24">
        <v>45</v>
      </c>
      <c r="C232" s="25">
        <v>27</v>
      </c>
      <c r="D232" s="26">
        <v>18</v>
      </c>
      <c r="E232" s="24">
        <v>45</v>
      </c>
      <c r="F232" s="25">
        <v>27</v>
      </c>
      <c r="G232" s="26">
        <v>18</v>
      </c>
      <c r="H232" s="24">
        <v>60</v>
      </c>
      <c r="I232" s="25">
        <v>32</v>
      </c>
      <c r="J232" s="26">
        <v>28</v>
      </c>
      <c r="K232" s="24">
        <v>88</v>
      </c>
      <c r="L232" s="61">
        <v>52.950000000000017</v>
      </c>
      <c r="M232" s="27">
        <v>54.364966949952759</v>
      </c>
    </row>
    <row r="233" spans="1:13" x14ac:dyDescent="0.2">
      <c r="A233" s="23" t="s">
        <v>133</v>
      </c>
      <c r="B233" s="24">
        <v>31</v>
      </c>
      <c r="C233" s="25">
        <v>23</v>
      </c>
      <c r="D233" s="26">
        <v>8</v>
      </c>
      <c r="E233" s="24">
        <v>31</v>
      </c>
      <c r="F233" s="25">
        <v>23</v>
      </c>
      <c r="G233" s="26">
        <v>8</v>
      </c>
      <c r="H233" s="24">
        <v>45</v>
      </c>
      <c r="I233" s="25">
        <v>31</v>
      </c>
      <c r="J233" s="26">
        <v>14</v>
      </c>
      <c r="K233" s="24">
        <v>50</v>
      </c>
      <c r="L233" s="61">
        <v>34.279999999999994</v>
      </c>
      <c r="M233" s="27">
        <v>53.469661610268396</v>
      </c>
    </row>
    <row r="234" spans="1:13" x14ac:dyDescent="0.2">
      <c r="A234" s="23" t="s">
        <v>134</v>
      </c>
      <c r="B234" s="24">
        <v>60</v>
      </c>
      <c r="C234" s="25">
        <v>40</v>
      </c>
      <c r="D234" s="26">
        <v>20</v>
      </c>
      <c r="E234" s="24">
        <v>60</v>
      </c>
      <c r="F234" s="25">
        <v>40</v>
      </c>
      <c r="G234" s="26">
        <v>20</v>
      </c>
      <c r="H234" s="24">
        <v>81</v>
      </c>
      <c r="I234" s="25">
        <v>51</v>
      </c>
      <c r="J234" s="26">
        <v>30</v>
      </c>
      <c r="K234" s="24">
        <v>84</v>
      </c>
      <c r="L234" s="61">
        <v>53.800000000000054</v>
      </c>
      <c r="M234" s="27">
        <v>53.966728624535264</v>
      </c>
    </row>
    <row r="235" spans="1:13" ht="13.5" thickBot="1" x14ac:dyDescent="0.25">
      <c r="A235" s="28" t="s">
        <v>135</v>
      </c>
      <c r="B235" s="29">
        <v>17</v>
      </c>
      <c r="C235" s="30">
        <v>9</v>
      </c>
      <c r="D235" s="31">
        <v>8</v>
      </c>
      <c r="E235" s="29">
        <v>17</v>
      </c>
      <c r="F235" s="30">
        <v>9</v>
      </c>
      <c r="G235" s="31">
        <v>8</v>
      </c>
      <c r="H235" s="29">
        <v>20</v>
      </c>
      <c r="I235" s="30">
        <v>12</v>
      </c>
      <c r="J235" s="31">
        <v>8</v>
      </c>
      <c r="K235" s="29">
        <v>32</v>
      </c>
      <c r="L235" s="74">
        <v>19.199999999999996</v>
      </c>
      <c r="M235" s="32">
        <v>49.019791666666684</v>
      </c>
    </row>
    <row r="236" spans="1:13" ht="13.5" thickBot="1" x14ac:dyDescent="0.25">
      <c r="A236" s="1185" t="s">
        <v>115</v>
      </c>
      <c r="B236" s="1186">
        <v>471</v>
      </c>
      <c r="C236" s="1187">
        <v>337</v>
      </c>
      <c r="D236" s="1188">
        <v>134</v>
      </c>
      <c r="E236" s="1186">
        <v>484</v>
      </c>
      <c r="F236" s="1187">
        <v>338</v>
      </c>
      <c r="G236" s="1188">
        <v>146</v>
      </c>
      <c r="H236" s="1186">
        <v>637</v>
      </c>
      <c r="I236" s="1187">
        <v>426</v>
      </c>
      <c r="J236" s="1188">
        <v>211</v>
      </c>
      <c r="K236" s="1186">
        <v>741</v>
      </c>
      <c r="L236" s="1189">
        <v>491.86000000000007</v>
      </c>
      <c r="M236" s="1190">
        <v>54.719920302525118</v>
      </c>
    </row>
    <row r="238" spans="1:13" ht="13.5" thickBot="1" x14ac:dyDescent="0.25">
      <c r="A238" s="11" t="s">
        <v>253</v>
      </c>
      <c r="B238" s="11"/>
    </row>
    <row r="239" spans="1:13" x14ac:dyDescent="0.2">
      <c r="A239" s="1002" t="s">
        <v>113</v>
      </c>
      <c r="B239" s="1004" t="s">
        <v>5</v>
      </c>
      <c r="C239" s="1005"/>
      <c r="D239" s="1006"/>
      <c r="E239" s="1004" t="s">
        <v>6</v>
      </c>
      <c r="F239" s="1005"/>
      <c r="G239" s="1006"/>
      <c r="H239" s="1004" t="s">
        <v>7</v>
      </c>
      <c r="I239" s="1005"/>
      <c r="J239" s="1006"/>
      <c r="K239" s="1007" t="s">
        <v>114</v>
      </c>
      <c r="L239" s="1008"/>
      <c r="M239" s="1009"/>
    </row>
    <row r="240" spans="1:13" ht="26.25" thickBot="1" x14ac:dyDescent="0.25">
      <c r="A240" s="1003"/>
      <c r="B240" s="12" t="s">
        <v>115</v>
      </c>
      <c r="C240" s="13" t="s">
        <v>116</v>
      </c>
      <c r="D240" s="14" t="s">
        <v>117</v>
      </c>
      <c r="E240" s="12" t="s">
        <v>115</v>
      </c>
      <c r="F240" s="13" t="s">
        <v>116</v>
      </c>
      <c r="G240" s="14" t="s">
        <v>117</v>
      </c>
      <c r="H240" s="12" t="s">
        <v>115</v>
      </c>
      <c r="I240" s="13" t="s">
        <v>116</v>
      </c>
      <c r="J240" s="14" t="s">
        <v>117</v>
      </c>
      <c r="K240" s="15" t="s">
        <v>118</v>
      </c>
      <c r="L240" s="954" t="s">
        <v>119</v>
      </c>
      <c r="M240" s="16" t="s">
        <v>120</v>
      </c>
    </row>
    <row r="241" spans="1:13" x14ac:dyDescent="0.2">
      <c r="A241" s="17" t="s">
        <v>121</v>
      </c>
      <c r="B241" s="18">
        <v>14</v>
      </c>
      <c r="C241" s="19">
        <v>5</v>
      </c>
      <c r="D241" s="20">
        <v>9</v>
      </c>
      <c r="E241" s="18">
        <v>14</v>
      </c>
      <c r="F241" s="19">
        <v>5</v>
      </c>
      <c r="G241" s="20">
        <v>9</v>
      </c>
      <c r="H241" s="18">
        <v>26</v>
      </c>
      <c r="I241" s="19">
        <v>8</v>
      </c>
      <c r="J241" s="20">
        <v>18</v>
      </c>
      <c r="K241" s="21">
        <v>86</v>
      </c>
      <c r="L241" s="56">
        <v>43.340000000000018</v>
      </c>
      <c r="M241" s="22">
        <v>49.783802491924313</v>
      </c>
    </row>
    <row r="242" spans="1:13" x14ac:dyDescent="0.2">
      <c r="A242" s="23" t="s">
        <v>123</v>
      </c>
      <c r="B242" s="24">
        <v>12</v>
      </c>
      <c r="C242" s="25">
        <v>3</v>
      </c>
      <c r="D242" s="26">
        <v>9</v>
      </c>
      <c r="E242" s="24">
        <v>12</v>
      </c>
      <c r="F242" s="25">
        <v>3</v>
      </c>
      <c r="G242" s="26">
        <v>9</v>
      </c>
      <c r="H242" s="24">
        <v>12</v>
      </c>
      <c r="I242" s="25">
        <v>3</v>
      </c>
      <c r="J242" s="26">
        <v>9</v>
      </c>
      <c r="K242" s="24">
        <v>24</v>
      </c>
      <c r="L242" s="61">
        <v>10.5</v>
      </c>
      <c r="M242" s="27">
        <v>46.7</v>
      </c>
    </row>
    <row r="243" spans="1:13" x14ac:dyDescent="0.2">
      <c r="A243" s="23" t="s">
        <v>124</v>
      </c>
      <c r="B243" s="24">
        <v>8</v>
      </c>
      <c r="C243" s="25">
        <v>2</v>
      </c>
      <c r="D243" s="26">
        <v>6</v>
      </c>
      <c r="E243" s="24">
        <v>8</v>
      </c>
      <c r="F243" s="25">
        <v>2</v>
      </c>
      <c r="G243" s="26">
        <v>6</v>
      </c>
      <c r="H243" s="24">
        <v>8</v>
      </c>
      <c r="I243" s="25">
        <v>2</v>
      </c>
      <c r="J243" s="26">
        <v>6</v>
      </c>
      <c r="K243" s="24">
        <v>15</v>
      </c>
      <c r="L243" s="61">
        <v>8.120000000000001</v>
      </c>
      <c r="M243" s="27">
        <v>51.53448275862069</v>
      </c>
    </row>
    <row r="244" spans="1:13" x14ac:dyDescent="0.2">
      <c r="A244" s="23" t="s">
        <v>125</v>
      </c>
      <c r="B244" s="24">
        <v>6</v>
      </c>
      <c r="C244" s="25">
        <v>1</v>
      </c>
      <c r="D244" s="26">
        <v>5</v>
      </c>
      <c r="E244" s="24">
        <v>6</v>
      </c>
      <c r="F244" s="25">
        <v>1</v>
      </c>
      <c r="G244" s="26">
        <v>5</v>
      </c>
      <c r="H244" s="24">
        <v>8</v>
      </c>
      <c r="I244" s="25">
        <v>1</v>
      </c>
      <c r="J244" s="26">
        <v>7</v>
      </c>
      <c r="K244" s="24">
        <v>14</v>
      </c>
      <c r="L244" s="61">
        <v>9.8699999999999992</v>
      </c>
      <c r="M244" s="27">
        <v>51.697568389057757</v>
      </c>
    </row>
    <row r="245" spans="1:13" x14ac:dyDescent="0.2">
      <c r="A245" s="23" t="s">
        <v>126</v>
      </c>
      <c r="B245" s="24">
        <v>3</v>
      </c>
      <c r="C245" s="25">
        <v>2</v>
      </c>
      <c r="D245" s="26">
        <v>1</v>
      </c>
      <c r="E245" s="24">
        <v>4</v>
      </c>
      <c r="F245" s="25">
        <v>2</v>
      </c>
      <c r="G245" s="26">
        <v>2</v>
      </c>
      <c r="H245" s="24">
        <v>4</v>
      </c>
      <c r="I245" s="25">
        <v>2</v>
      </c>
      <c r="J245" s="26">
        <v>2</v>
      </c>
      <c r="K245" s="24">
        <v>5</v>
      </c>
      <c r="L245" s="61">
        <v>2.1999999999999997</v>
      </c>
      <c r="M245" s="27">
        <v>47.600000000000009</v>
      </c>
    </row>
    <row r="246" spans="1:13" x14ac:dyDescent="0.2">
      <c r="A246" s="23" t="s">
        <v>127</v>
      </c>
      <c r="B246" s="24">
        <v>3</v>
      </c>
      <c r="C246" s="25">
        <v>1</v>
      </c>
      <c r="D246" s="26">
        <v>2</v>
      </c>
      <c r="E246" s="24">
        <v>7</v>
      </c>
      <c r="F246" s="25">
        <v>1</v>
      </c>
      <c r="G246" s="26">
        <v>6</v>
      </c>
      <c r="H246" s="24">
        <v>10</v>
      </c>
      <c r="I246" s="25">
        <v>1</v>
      </c>
      <c r="J246" s="26">
        <v>9</v>
      </c>
      <c r="K246" s="24">
        <v>14</v>
      </c>
      <c r="L246" s="61">
        <v>6.2</v>
      </c>
      <c r="M246" s="27">
        <v>45.196774193548393</v>
      </c>
    </row>
    <row r="247" spans="1:13" x14ac:dyDescent="0.2">
      <c r="A247" s="23" t="s">
        <v>128</v>
      </c>
      <c r="B247" s="24">
        <v>5</v>
      </c>
      <c r="C247" s="25">
        <v>0</v>
      </c>
      <c r="D247" s="26">
        <v>5</v>
      </c>
      <c r="E247" s="24">
        <v>6</v>
      </c>
      <c r="F247" s="25">
        <v>0</v>
      </c>
      <c r="G247" s="26">
        <v>6</v>
      </c>
      <c r="H247" s="24">
        <v>7</v>
      </c>
      <c r="I247" s="25">
        <v>0</v>
      </c>
      <c r="J247" s="26">
        <v>7</v>
      </c>
      <c r="K247" s="24">
        <v>12</v>
      </c>
      <c r="L247" s="61">
        <v>6.080000000000001</v>
      </c>
      <c r="M247" s="27">
        <v>45.720394736842096</v>
      </c>
    </row>
    <row r="248" spans="1:13" x14ac:dyDescent="0.2">
      <c r="A248" s="23" t="s">
        <v>129</v>
      </c>
      <c r="B248" s="24">
        <v>5</v>
      </c>
      <c r="C248" s="25">
        <v>1</v>
      </c>
      <c r="D248" s="26">
        <v>4</v>
      </c>
      <c r="E248" s="24">
        <v>5</v>
      </c>
      <c r="F248" s="25">
        <v>1</v>
      </c>
      <c r="G248" s="26">
        <v>4</v>
      </c>
      <c r="H248" s="24">
        <v>11</v>
      </c>
      <c r="I248" s="25">
        <v>1</v>
      </c>
      <c r="J248" s="26">
        <v>10</v>
      </c>
      <c r="K248" s="24">
        <v>18</v>
      </c>
      <c r="L248" s="61">
        <v>6.56</v>
      </c>
      <c r="M248" s="27">
        <v>51.771341463414622</v>
      </c>
    </row>
    <row r="249" spans="1:13" x14ac:dyDescent="0.2">
      <c r="A249" s="23" t="s">
        <v>130</v>
      </c>
      <c r="B249" s="24">
        <v>1</v>
      </c>
      <c r="C249" s="25">
        <v>0</v>
      </c>
      <c r="D249" s="26">
        <v>1</v>
      </c>
      <c r="E249" s="24">
        <v>5</v>
      </c>
      <c r="F249" s="25">
        <v>0</v>
      </c>
      <c r="G249" s="26">
        <v>5</v>
      </c>
      <c r="H249" s="24">
        <v>5</v>
      </c>
      <c r="I249" s="25">
        <v>0</v>
      </c>
      <c r="J249" s="26">
        <v>5</v>
      </c>
      <c r="K249" s="24">
        <v>8</v>
      </c>
      <c r="L249" s="61">
        <v>3.6700000000000004</v>
      </c>
      <c r="M249" s="27">
        <v>52.257493188010905</v>
      </c>
    </row>
    <row r="250" spans="1:13" x14ac:dyDescent="0.2">
      <c r="A250" s="23" t="s">
        <v>131</v>
      </c>
      <c r="B250" s="24">
        <v>5</v>
      </c>
      <c r="C250" s="25">
        <v>0</v>
      </c>
      <c r="D250" s="26">
        <v>5</v>
      </c>
      <c r="E250" s="24">
        <v>5</v>
      </c>
      <c r="F250" s="25">
        <v>0</v>
      </c>
      <c r="G250" s="26">
        <v>5</v>
      </c>
      <c r="H250" s="24">
        <v>5</v>
      </c>
      <c r="I250" s="25">
        <v>0</v>
      </c>
      <c r="J250" s="26">
        <v>5</v>
      </c>
      <c r="K250" s="24">
        <v>14</v>
      </c>
      <c r="L250" s="61">
        <v>6.65</v>
      </c>
      <c r="M250" s="27">
        <v>45.487969924812028</v>
      </c>
    </row>
    <row r="251" spans="1:13" x14ac:dyDescent="0.2">
      <c r="A251" s="23" t="s">
        <v>132</v>
      </c>
      <c r="B251" s="24">
        <v>14</v>
      </c>
      <c r="C251" s="25">
        <v>1</v>
      </c>
      <c r="D251" s="26">
        <v>13</v>
      </c>
      <c r="E251" s="24">
        <v>14</v>
      </c>
      <c r="F251" s="25">
        <v>1</v>
      </c>
      <c r="G251" s="26">
        <v>13</v>
      </c>
      <c r="H251" s="24">
        <v>20</v>
      </c>
      <c r="I251" s="25">
        <v>1</v>
      </c>
      <c r="J251" s="26">
        <v>19</v>
      </c>
      <c r="K251" s="24">
        <v>69</v>
      </c>
      <c r="L251" s="61">
        <v>31.299999999999986</v>
      </c>
      <c r="M251" s="27">
        <v>48.246006389776383</v>
      </c>
    </row>
    <row r="252" spans="1:13" x14ac:dyDescent="0.2">
      <c r="A252" s="23" t="s">
        <v>133</v>
      </c>
      <c r="B252" s="24">
        <v>5</v>
      </c>
      <c r="C252" s="25">
        <v>1</v>
      </c>
      <c r="D252" s="26">
        <v>4</v>
      </c>
      <c r="E252" s="24">
        <v>5</v>
      </c>
      <c r="F252" s="25">
        <v>1</v>
      </c>
      <c r="G252" s="26">
        <v>4</v>
      </c>
      <c r="H252" s="24">
        <v>9</v>
      </c>
      <c r="I252" s="25">
        <v>1</v>
      </c>
      <c r="J252" s="26">
        <v>8</v>
      </c>
      <c r="K252" s="24">
        <v>26</v>
      </c>
      <c r="L252" s="61">
        <v>12.919999999999998</v>
      </c>
      <c r="M252" s="27">
        <v>51.709752321981433</v>
      </c>
    </row>
    <row r="253" spans="1:13" x14ac:dyDescent="0.2">
      <c r="A253" s="23" t="s">
        <v>134</v>
      </c>
      <c r="B253" s="24">
        <v>16</v>
      </c>
      <c r="C253" s="25">
        <v>4</v>
      </c>
      <c r="D253" s="26">
        <v>12</v>
      </c>
      <c r="E253" s="24">
        <v>16</v>
      </c>
      <c r="F253" s="25">
        <v>4</v>
      </c>
      <c r="G253" s="26">
        <v>12</v>
      </c>
      <c r="H253" s="24">
        <v>21</v>
      </c>
      <c r="I253" s="25">
        <v>5</v>
      </c>
      <c r="J253" s="26">
        <v>16</v>
      </c>
      <c r="K253" s="24">
        <v>42</v>
      </c>
      <c r="L253" s="61">
        <v>20.87</v>
      </c>
      <c r="M253" s="27">
        <v>49.05246765692381</v>
      </c>
    </row>
    <row r="254" spans="1:13" ht="13.5" thickBot="1" x14ac:dyDescent="0.25">
      <c r="A254" s="28" t="s">
        <v>135</v>
      </c>
      <c r="B254" s="29">
        <v>5</v>
      </c>
      <c r="C254" s="30">
        <v>1</v>
      </c>
      <c r="D254" s="31">
        <v>4</v>
      </c>
      <c r="E254" s="29">
        <v>5</v>
      </c>
      <c r="F254" s="30">
        <v>1</v>
      </c>
      <c r="G254" s="31">
        <v>4</v>
      </c>
      <c r="H254" s="29">
        <v>5</v>
      </c>
      <c r="I254" s="30">
        <v>1</v>
      </c>
      <c r="J254" s="31">
        <v>4</v>
      </c>
      <c r="K254" s="29">
        <v>14</v>
      </c>
      <c r="L254" s="74">
        <v>7.6900000000000013</v>
      </c>
      <c r="M254" s="32">
        <v>49.302340702210657</v>
      </c>
    </row>
    <row r="255" spans="1:13" ht="13.5" thickBot="1" x14ac:dyDescent="0.25">
      <c r="A255" s="1185" t="s">
        <v>115</v>
      </c>
      <c r="B255" s="1186">
        <v>102</v>
      </c>
      <c r="C255" s="1187">
        <v>22</v>
      </c>
      <c r="D255" s="1188">
        <v>80</v>
      </c>
      <c r="E255" s="1186">
        <v>112</v>
      </c>
      <c r="F255" s="1187">
        <v>22</v>
      </c>
      <c r="G255" s="1188">
        <v>90</v>
      </c>
      <c r="H255" s="1186">
        <v>151</v>
      </c>
      <c r="I255" s="1187">
        <v>26</v>
      </c>
      <c r="J255" s="1188">
        <v>125</v>
      </c>
      <c r="K255" s="1186">
        <v>353</v>
      </c>
      <c r="L255" s="1189">
        <v>175.97000000000003</v>
      </c>
      <c r="M255" s="1190">
        <v>49.182048076376645</v>
      </c>
    </row>
    <row r="257" spans="1:13" ht="13.5" thickBot="1" x14ac:dyDescent="0.25">
      <c r="A257" s="11" t="s">
        <v>254</v>
      </c>
      <c r="B257" s="11"/>
    </row>
    <row r="258" spans="1:13" x14ac:dyDescent="0.2">
      <c r="A258" s="1002" t="s">
        <v>113</v>
      </c>
      <c r="B258" s="1004" t="s">
        <v>5</v>
      </c>
      <c r="C258" s="1005"/>
      <c r="D258" s="1006"/>
      <c r="E258" s="1004" t="s">
        <v>6</v>
      </c>
      <c r="F258" s="1005"/>
      <c r="G258" s="1006"/>
      <c r="H258" s="1004" t="s">
        <v>7</v>
      </c>
      <c r="I258" s="1005"/>
      <c r="J258" s="1006"/>
      <c r="K258" s="1007" t="s">
        <v>114</v>
      </c>
      <c r="L258" s="1008"/>
      <c r="M258" s="1009"/>
    </row>
    <row r="259" spans="1:13" ht="26.25" thickBot="1" x14ac:dyDescent="0.25">
      <c r="A259" s="1003"/>
      <c r="B259" s="12" t="s">
        <v>115</v>
      </c>
      <c r="C259" s="13" t="s">
        <v>116</v>
      </c>
      <c r="D259" s="14" t="s">
        <v>117</v>
      </c>
      <c r="E259" s="12" t="s">
        <v>115</v>
      </c>
      <c r="F259" s="13" t="s">
        <v>116</v>
      </c>
      <c r="G259" s="14" t="s">
        <v>117</v>
      </c>
      <c r="H259" s="12" t="s">
        <v>115</v>
      </c>
      <c r="I259" s="13" t="s">
        <v>116</v>
      </c>
      <c r="J259" s="14" t="s">
        <v>117</v>
      </c>
      <c r="K259" s="15" t="s">
        <v>118</v>
      </c>
      <c r="L259" s="954" t="s">
        <v>119</v>
      </c>
      <c r="M259" s="16" t="s">
        <v>120</v>
      </c>
    </row>
    <row r="260" spans="1:13" x14ac:dyDescent="0.2">
      <c r="A260" s="17" t="s">
        <v>121</v>
      </c>
      <c r="B260" s="18">
        <v>4</v>
      </c>
      <c r="C260" s="19">
        <v>0</v>
      </c>
      <c r="D260" s="20">
        <v>4</v>
      </c>
      <c r="E260" s="18">
        <v>4</v>
      </c>
      <c r="F260" s="19">
        <v>0</v>
      </c>
      <c r="G260" s="20">
        <v>4</v>
      </c>
      <c r="H260" s="18">
        <v>7</v>
      </c>
      <c r="I260" s="19">
        <v>0</v>
      </c>
      <c r="J260" s="20">
        <v>7</v>
      </c>
      <c r="K260" s="21">
        <v>32</v>
      </c>
      <c r="L260" s="56">
        <v>13.449999999999998</v>
      </c>
      <c r="M260" s="22">
        <v>48.021189591078091</v>
      </c>
    </row>
    <row r="261" spans="1:13" x14ac:dyDescent="0.2">
      <c r="A261" s="23" t="s">
        <v>123</v>
      </c>
      <c r="B261" s="24">
        <v>4</v>
      </c>
      <c r="C261" s="25">
        <v>1</v>
      </c>
      <c r="D261" s="26">
        <v>3</v>
      </c>
      <c r="E261" s="24">
        <v>4</v>
      </c>
      <c r="F261" s="25">
        <v>1</v>
      </c>
      <c r="G261" s="26">
        <v>3</v>
      </c>
      <c r="H261" s="24">
        <v>5</v>
      </c>
      <c r="I261" s="25">
        <v>1</v>
      </c>
      <c r="J261" s="26">
        <v>4</v>
      </c>
      <c r="K261" s="24">
        <v>6</v>
      </c>
      <c r="L261" s="61">
        <v>3.1599999999999997</v>
      </c>
      <c r="M261" s="27">
        <v>48.462025316455701</v>
      </c>
    </row>
    <row r="262" spans="1:13" x14ac:dyDescent="0.2">
      <c r="A262" s="23" t="s">
        <v>124</v>
      </c>
      <c r="B262" s="24">
        <v>4</v>
      </c>
      <c r="C262" s="25">
        <v>0</v>
      </c>
      <c r="D262" s="26">
        <v>4</v>
      </c>
      <c r="E262" s="24">
        <v>4</v>
      </c>
      <c r="F262" s="25">
        <v>0</v>
      </c>
      <c r="G262" s="26">
        <v>4</v>
      </c>
      <c r="H262" s="24">
        <v>5</v>
      </c>
      <c r="I262" s="25">
        <v>0</v>
      </c>
      <c r="J262" s="26">
        <v>5</v>
      </c>
      <c r="K262" s="24">
        <v>10</v>
      </c>
      <c r="L262" s="61">
        <v>4.01</v>
      </c>
      <c r="M262" s="27">
        <v>56.811720698254369</v>
      </c>
    </row>
    <row r="263" spans="1:13" x14ac:dyDescent="0.2">
      <c r="A263" s="23" t="s">
        <v>125</v>
      </c>
      <c r="B263" s="24">
        <v>1</v>
      </c>
      <c r="C263" s="25">
        <v>0</v>
      </c>
      <c r="D263" s="26">
        <v>1</v>
      </c>
      <c r="E263" s="24">
        <v>1</v>
      </c>
      <c r="F263" s="25">
        <v>0</v>
      </c>
      <c r="G263" s="26">
        <v>1</v>
      </c>
      <c r="H263" s="24">
        <v>2</v>
      </c>
      <c r="I263" s="25">
        <v>0</v>
      </c>
      <c r="J263" s="26">
        <v>2</v>
      </c>
      <c r="K263" s="24">
        <v>2</v>
      </c>
      <c r="L263" s="61">
        <v>2</v>
      </c>
      <c r="M263" s="27">
        <v>61</v>
      </c>
    </row>
    <row r="264" spans="1:13" x14ac:dyDescent="0.2">
      <c r="A264" s="23" t="s">
        <v>126</v>
      </c>
      <c r="B264" s="24">
        <v>1</v>
      </c>
      <c r="C264" s="25">
        <v>0</v>
      </c>
      <c r="D264" s="26">
        <v>1</v>
      </c>
      <c r="E264" s="24">
        <v>1</v>
      </c>
      <c r="F264" s="25">
        <v>0</v>
      </c>
      <c r="G264" s="26">
        <v>1</v>
      </c>
      <c r="H264" s="24">
        <v>2</v>
      </c>
      <c r="I264" s="25">
        <v>0</v>
      </c>
      <c r="J264" s="26">
        <v>2</v>
      </c>
      <c r="K264" s="24">
        <v>2</v>
      </c>
      <c r="L264" s="61">
        <v>1.67</v>
      </c>
      <c r="M264" s="27">
        <v>48.907185628742518</v>
      </c>
    </row>
    <row r="265" spans="1:13" x14ac:dyDescent="0.2">
      <c r="A265" s="23" t="s">
        <v>127</v>
      </c>
      <c r="B265" s="24">
        <v>3</v>
      </c>
      <c r="C265" s="25">
        <v>2</v>
      </c>
      <c r="D265" s="26">
        <v>1</v>
      </c>
      <c r="E265" s="24">
        <v>3</v>
      </c>
      <c r="F265" s="25">
        <v>2</v>
      </c>
      <c r="G265" s="26">
        <v>1</v>
      </c>
      <c r="H265" s="24">
        <v>7</v>
      </c>
      <c r="I265" s="25">
        <v>4</v>
      </c>
      <c r="J265" s="26">
        <v>3</v>
      </c>
      <c r="K265" s="24">
        <v>9</v>
      </c>
      <c r="L265" s="61">
        <v>3.8400000000000003</v>
      </c>
      <c r="M265" s="27">
        <v>57.164062499999993</v>
      </c>
    </row>
    <row r="266" spans="1:13" x14ac:dyDescent="0.2">
      <c r="A266" s="23" t="s">
        <v>128</v>
      </c>
      <c r="B266" s="24">
        <v>2</v>
      </c>
      <c r="C266" s="25">
        <v>0</v>
      </c>
      <c r="D266" s="26">
        <v>2</v>
      </c>
      <c r="E266" s="24">
        <v>2</v>
      </c>
      <c r="F266" s="25">
        <v>0</v>
      </c>
      <c r="G266" s="26">
        <v>2</v>
      </c>
      <c r="H266" s="24">
        <v>4</v>
      </c>
      <c r="I266" s="25">
        <v>0</v>
      </c>
      <c r="J266" s="26">
        <v>4</v>
      </c>
      <c r="K266" s="24">
        <v>2</v>
      </c>
      <c r="L266" s="61">
        <v>1.07</v>
      </c>
      <c r="M266" s="27">
        <v>46.285046728971963</v>
      </c>
    </row>
    <row r="267" spans="1:13" x14ac:dyDescent="0.2">
      <c r="A267" s="23" t="s">
        <v>129</v>
      </c>
      <c r="B267" s="24">
        <v>4</v>
      </c>
      <c r="C267" s="25">
        <v>1</v>
      </c>
      <c r="D267" s="26">
        <v>3</v>
      </c>
      <c r="E267" s="24">
        <v>4</v>
      </c>
      <c r="F267" s="25">
        <v>1</v>
      </c>
      <c r="G267" s="26">
        <v>3</v>
      </c>
      <c r="H267" s="24">
        <v>7</v>
      </c>
      <c r="I267" s="25">
        <v>1</v>
      </c>
      <c r="J267" s="26">
        <v>6</v>
      </c>
      <c r="K267" s="24">
        <v>3</v>
      </c>
      <c r="L267" s="61">
        <v>1.54</v>
      </c>
      <c r="M267" s="27">
        <v>65.55194805194806</v>
      </c>
    </row>
    <row r="268" spans="1:13" x14ac:dyDescent="0.2">
      <c r="A268" s="23" t="s">
        <v>130</v>
      </c>
      <c r="B268" s="24">
        <v>1</v>
      </c>
      <c r="C268" s="25">
        <v>0</v>
      </c>
      <c r="D268" s="26">
        <v>1</v>
      </c>
      <c r="E268" s="24">
        <v>1</v>
      </c>
      <c r="F268" s="25">
        <v>0</v>
      </c>
      <c r="G268" s="26">
        <v>1</v>
      </c>
      <c r="H268" s="24">
        <v>3</v>
      </c>
      <c r="I268" s="25">
        <v>0</v>
      </c>
      <c r="J268" s="26">
        <v>3</v>
      </c>
      <c r="K268" s="24">
        <v>2</v>
      </c>
      <c r="L268" s="61">
        <v>1.53</v>
      </c>
      <c r="M268" s="27">
        <v>44.584967320261441</v>
      </c>
    </row>
    <row r="269" spans="1:13" x14ac:dyDescent="0.2">
      <c r="A269" s="23" t="s">
        <v>131</v>
      </c>
      <c r="B269" s="24">
        <v>4</v>
      </c>
      <c r="C269" s="25">
        <v>0</v>
      </c>
      <c r="D269" s="26">
        <v>4</v>
      </c>
      <c r="E269" s="24">
        <v>4</v>
      </c>
      <c r="F269" s="25">
        <v>0</v>
      </c>
      <c r="G269" s="26">
        <v>4</v>
      </c>
      <c r="H269" s="24">
        <v>6</v>
      </c>
      <c r="I269" s="25">
        <v>0</v>
      </c>
      <c r="J269" s="26">
        <v>6</v>
      </c>
      <c r="K269" s="24">
        <v>3</v>
      </c>
      <c r="L269" s="61">
        <v>1.21</v>
      </c>
      <c r="M269" s="27">
        <v>52.962809917355372</v>
      </c>
    </row>
    <row r="270" spans="1:13" x14ac:dyDescent="0.2">
      <c r="A270" s="23" t="s">
        <v>132</v>
      </c>
      <c r="B270" s="24">
        <v>8</v>
      </c>
      <c r="C270" s="25">
        <v>3</v>
      </c>
      <c r="D270" s="26">
        <v>5</v>
      </c>
      <c r="E270" s="24">
        <v>8</v>
      </c>
      <c r="F270" s="25">
        <v>3</v>
      </c>
      <c r="G270" s="26">
        <v>5</v>
      </c>
      <c r="H270" s="24">
        <v>18</v>
      </c>
      <c r="I270" s="25">
        <v>3</v>
      </c>
      <c r="J270" s="26">
        <v>15</v>
      </c>
      <c r="K270" s="24">
        <v>27</v>
      </c>
      <c r="L270" s="61">
        <v>10.340000000000003</v>
      </c>
      <c r="M270" s="27">
        <v>50.037717601547357</v>
      </c>
    </row>
    <row r="271" spans="1:13" x14ac:dyDescent="0.2">
      <c r="A271" s="23" t="s">
        <v>133</v>
      </c>
      <c r="B271" s="24">
        <v>2</v>
      </c>
      <c r="C271" s="25">
        <v>0</v>
      </c>
      <c r="D271" s="26">
        <v>2</v>
      </c>
      <c r="E271" s="24">
        <v>2</v>
      </c>
      <c r="F271" s="25">
        <v>0</v>
      </c>
      <c r="G271" s="26">
        <v>2</v>
      </c>
      <c r="H271" s="24">
        <v>3</v>
      </c>
      <c r="I271" s="25">
        <v>0</v>
      </c>
      <c r="J271" s="26">
        <v>3</v>
      </c>
      <c r="K271" s="24">
        <v>5</v>
      </c>
      <c r="L271" s="61">
        <v>1.83</v>
      </c>
      <c r="M271" s="27">
        <v>58.385245901639344</v>
      </c>
    </row>
    <row r="272" spans="1:13" x14ac:dyDescent="0.2">
      <c r="A272" s="23" t="s">
        <v>134</v>
      </c>
      <c r="B272" s="24">
        <v>5</v>
      </c>
      <c r="C272" s="25">
        <v>0</v>
      </c>
      <c r="D272" s="26">
        <v>5</v>
      </c>
      <c r="E272" s="24">
        <v>5</v>
      </c>
      <c r="F272" s="25">
        <v>0</v>
      </c>
      <c r="G272" s="26">
        <v>5</v>
      </c>
      <c r="H272" s="24">
        <v>12</v>
      </c>
      <c r="I272" s="25">
        <v>0</v>
      </c>
      <c r="J272" s="26">
        <v>12</v>
      </c>
      <c r="K272" s="24">
        <v>11</v>
      </c>
      <c r="L272" s="61">
        <v>5.42</v>
      </c>
      <c r="M272" s="27">
        <v>61.289667896678971</v>
      </c>
    </row>
    <row r="273" spans="1:13" ht="13.5" thickBot="1" x14ac:dyDescent="0.25">
      <c r="A273" s="28" t="s">
        <v>135</v>
      </c>
      <c r="B273" s="29">
        <v>4</v>
      </c>
      <c r="C273" s="30">
        <v>0</v>
      </c>
      <c r="D273" s="31">
        <v>4</v>
      </c>
      <c r="E273" s="29">
        <v>4</v>
      </c>
      <c r="F273" s="30">
        <v>0</v>
      </c>
      <c r="G273" s="31">
        <v>4</v>
      </c>
      <c r="H273" s="29">
        <v>6</v>
      </c>
      <c r="I273" s="30">
        <v>0</v>
      </c>
      <c r="J273" s="31">
        <v>6</v>
      </c>
      <c r="K273" s="29">
        <v>7</v>
      </c>
      <c r="L273" s="74">
        <v>1.9300000000000002</v>
      </c>
      <c r="M273" s="32">
        <v>57.323834196891191</v>
      </c>
    </row>
    <row r="274" spans="1:13" ht="13.5" thickBot="1" x14ac:dyDescent="0.25">
      <c r="A274" s="1185" t="s">
        <v>115</v>
      </c>
      <c r="B274" s="1186">
        <v>47</v>
      </c>
      <c r="C274" s="1187">
        <v>7</v>
      </c>
      <c r="D274" s="1188">
        <v>40</v>
      </c>
      <c r="E274" s="1186">
        <v>47</v>
      </c>
      <c r="F274" s="1187">
        <v>7</v>
      </c>
      <c r="G274" s="1188">
        <v>40</v>
      </c>
      <c r="H274" s="1186">
        <v>87</v>
      </c>
      <c r="I274" s="1187">
        <v>9</v>
      </c>
      <c r="J274" s="1188">
        <v>78</v>
      </c>
      <c r="K274" s="1186">
        <v>121</v>
      </c>
      <c r="L274" s="1189">
        <v>53</v>
      </c>
      <c r="M274" s="1190">
        <v>52.827547169811318</v>
      </c>
    </row>
    <row r="276" spans="1:13" ht="13.5" thickBot="1" x14ac:dyDescent="0.25">
      <c r="A276" s="11" t="s">
        <v>255</v>
      </c>
      <c r="B276" s="11"/>
    </row>
    <row r="277" spans="1:13" x14ac:dyDescent="0.2">
      <c r="A277" s="1002" t="s">
        <v>113</v>
      </c>
      <c r="B277" s="1004" t="s">
        <v>5</v>
      </c>
      <c r="C277" s="1005"/>
      <c r="D277" s="1006"/>
      <c r="E277" s="1004" t="s">
        <v>6</v>
      </c>
      <c r="F277" s="1005"/>
      <c r="G277" s="1006"/>
      <c r="H277" s="1004" t="s">
        <v>7</v>
      </c>
      <c r="I277" s="1005"/>
      <c r="J277" s="1006"/>
      <c r="K277" s="1004" t="s">
        <v>114</v>
      </c>
      <c r="L277" s="1005"/>
      <c r="M277" s="1006"/>
    </row>
    <row r="278" spans="1:13" ht="26.25" thickBot="1" x14ac:dyDescent="0.25">
      <c r="A278" s="1003"/>
      <c r="B278" s="12" t="s">
        <v>115</v>
      </c>
      <c r="C278" s="13" t="s">
        <v>116</v>
      </c>
      <c r="D278" s="14" t="s">
        <v>117</v>
      </c>
      <c r="E278" s="12" t="s">
        <v>115</v>
      </c>
      <c r="F278" s="13" t="s">
        <v>116</v>
      </c>
      <c r="G278" s="14" t="s">
        <v>117</v>
      </c>
      <c r="H278" s="12" t="s">
        <v>115</v>
      </c>
      <c r="I278" s="13" t="s">
        <v>116</v>
      </c>
      <c r="J278" s="14" t="s">
        <v>117</v>
      </c>
      <c r="K278" s="15" t="s">
        <v>118</v>
      </c>
      <c r="L278" s="954" t="s">
        <v>119</v>
      </c>
      <c r="M278" s="16" t="s">
        <v>120</v>
      </c>
    </row>
    <row r="279" spans="1:13" x14ac:dyDescent="0.2">
      <c r="A279" s="17" t="s">
        <v>121</v>
      </c>
      <c r="B279" s="18">
        <v>0</v>
      </c>
      <c r="C279" s="19">
        <v>0</v>
      </c>
      <c r="D279" s="20">
        <v>0</v>
      </c>
      <c r="E279" s="18">
        <v>0</v>
      </c>
      <c r="F279" s="19">
        <v>0</v>
      </c>
      <c r="G279" s="20">
        <v>0</v>
      </c>
      <c r="H279" s="18">
        <v>0</v>
      </c>
      <c r="I279" s="19">
        <v>0</v>
      </c>
      <c r="J279" s="20">
        <v>0</v>
      </c>
      <c r="K279" s="21">
        <v>0</v>
      </c>
      <c r="L279" s="56">
        <v>0</v>
      </c>
      <c r="M279" s="22">
        <v>0</v>
      </c>
    </row>
    <row r="280" spans="1:13" x14ac:dyDescent="0.2">
      <c r="A280" s="23" t="s">
        <v>123</v>
      </c>
      <c r="B280" s="24">
        <v>1</v>
      </c>
      <c r="C280" s="25">
        <v>0</v>
      </c>
      <c r="D280" s="26">
        <v>1</v>
      </c>
      <c r="E280" s="24">
        <v>1</v>
      </c>
      <c r="F280" s="25">
        <v>0</v>
      </c>
      <c r="G280" s="26">
        <v>1</v>
      </c>
      <c r="H280" s="24">
        <v>1</v>
      </c>
      <c r="I280" s="25">
        <v>0</v>
      </c>
      <c r="J280" s="26">
        <v>1</v>
      </c>
      <c r="K280" s="24">
        <v>2</v>
      </c>
      <c r="L280" s="61">
        <v>0.85000000000000009</v>
      </c>
      <c r="M280" s="27">
        <v>57.970588235294116</v>
      </c>
    </row>
    <row r="281" spans="1:13" x14ac:dyDescent="0.2">
      <c r="A281" s="23" t="s">
        <v>124</v>
      </c>
      <c r="B281" s="24">
        <v>2</v>
      </c>
      <c r="C281" s="25">
        <v>2</v>
      </c>
      <c r="D281" s="26">
        <v>0</v>
      </c>
      <c r="E281" s="24">
        <v>2</v>
      </c>
      <c r="F281" s="25">
        <v>2</v>
      </c>
      <c r="G281" s="26">
        <v>0</v>
      </c>
      <c r="H281" s="24">
        <v>2</v>
      </c>
      <c r="I281" s="25">
        <v>2</v>
      </c>
      <c r="J281" s="26">
        <v>0</v>
      </c>
      <c r="K281" s="24">
        <v>2</v>
      </c>
      <c r="L281" s="61">
        <v>1.1499999999999999</v>
      </c>
      <c r="M281" s="27">
        <v>62.369565217391312</v>
      </c>
    </row>
    <row r="282" spans="1:13" x14ac:dyDescent="0.2">
      <c r="A282" s="23" t="s">
        <v>125</v>
      </c>
      <c r="B282" s="24">
        <v>0</v>
      </c>
      <c r="C282" s="25">
        <v>0</v>
      </c>
      <c r="D282" s="26">
        <v>0</v>
      </c>
      <c r="E282" s="24">
        <v>0</v>
      </c>
      <c r="F282" s="25">
        <v>0</v>
      </c>
      <c r="G282" s="26">
        <v>0</v>
      </c>
      <c r="H282" s="24">
        <v>0</v>
      </c>
      <c r="I282" s="25">
        <v>0</v>
      </c>
      <c r="J282" s="26">
        <v>0</v>
      </c>
      <c r="K282" s="24">
        <v>0</v>
      </c>
      <c r="L282" s="61">
        <v>0</v>
      </c>
      <c r="M282" s="27">
        <v>0</v>
      </c>
    </row>
    <row r="283" spans="1:13" x14ac:dyDescent="0.2">
      <c r="A283" s="23" t="s">
        <v>126</v>
      </c>
      <c r="B283" s="24">
        <v>0</v>
      </c>
      <c r="C283" s="25">
        <v>0</v>
      </c>
      <c r="D283" s="26">
        <v>0</v>
      </c>
      <c r="E283" s="24">
        <v>0</v>
      </c>
      <c r="F283" s="25">
        <v>0</v>
      </c>
      <c r="G283" s="26">
        <v>0</v>
      </c>
      <c r="H283" s="24">
        <v>0</v>
      </c>
      <c r="I283" s="25">
        <v>0</v>
      </c>
      <c r="J283" s="26">
        <v>0</v>
      </c>
      <c r="K283" s="24">
        <v>0</v>
      </c>
      <c r="L283" s="61">
        <v>0</v>
      </c>
      <c r="M283" s="27">
        <v>0</v>
      </c>
    </row>
    <row r="284" spans="1:13" x14ac:dyDescent="0.2">
      <c r="A284" s="23" t="s">
        <v>127</v>
      </c>
      <c r="B284" s="24">
        <v>2</v>
      </c>
      <c r="C284" s="25">
        <v>1</v>
      </c>
      <c r="D284" s="26">
        <v>1</v>
      </c>
      <c r="E284" s="24">
        <v>2</v>
      </c>
      <c r="F284" s="25">
        <v>1</v>
      </c>
      <c r="G284" s="26">
        <v>1</v>
      </c>
      <c r="H284" s="24">
        <v>2</v>
      </c>
      <c r="I284" s="25">
        <v>1</v>
      </c>
      <c r="J284" s="26">
        <v>1</v>
      </c>
      <c r="K284" s="24">
        <v>3</v>
      </c>
      <c r="L284" s="61">
        <v>1.73</v>
      </c>
      <c r="M284" s="27">
        <v>46.748554913294804</v>
      </c>
    </row>
    <row r="285" spans="1:13" x14ac:dyDescent="0.2">
      <c r="A285" s="23" t="s">
        <v>128</v>
      </c>
      <c r="B285" s="24">
        <v>0</v>
      </c>
      <c r="C285" s="25">
        <v>0</v>
      </c>
      <c r="D285" s="26">
        <v>0</v>
      </c>
      <c r="E285" s="24">
        <v>0</v>
      </c>
      <c r="F285" s="25">
        <v>0</v>
      </c>
      <c r="G285" s="26">
        <v>0</v>
      </c>
      <c r="H285" s="24">
        <v>0</v>
      </c>
      <c r="I285" s="25">
        <v>0</v>
      </c>
      <c r="J285" s="26">
        <v>0</v>
      </c>
      <c r="K285" s="24">
        <v>0</v>
      </c>
      <c r="L285" s="61">
        <v>0</v>
      </c>
      <c r="M285" s="27">
        <v>0</v>
      </c>
    </row>
    <row r="286" spans="1:13" x14ac:dyDescent="0.2">
      <c r="A286" s="23" t="s">
        <v>129</v>
      </c>
      <c r="B286" s="24">
        <v>1</v>
      </c>
      <c r="C286" s="25">
        <v>0</v>
      </c>
      <c r="D286" s="26">
        <v>1</v>
      </c>
      <c r="E286" s="24">
        <v>1</v>
      </c>
      <c r="F286" s="25">
        <v>0</v>
      </c>
      <c r="G286" s="26">
        <v>1</v>
      </c>
      <c r="H286" s="24">
        <v>1</v>
      </c>
      <c r="I286" s="25">
        <v>0</v>
      </c>
      <c r="J286" s="26">
        <v>1</v>
      </c>
      <c r="K286" s="24">
        <v>0</v>
      </c>
      <c r="L286" s="61">
        <v>0</v>
      </c>
      <c r="M286" s="27">
        <v>0</v>
      </c>
    </row>
    <row r="287" spans="1:13" x14ac:dyDescent="0.2">
      <c r="A287" s="23" t="s">
        <v>130</v>
      </c>
      <c r="B287" s="24">
        <v>0</v>
      </c>
      <c r="C287" s="25">
        <v>0</v>
      </c>
      <c r="D287" s="26">
        <v>0</v>
      </c>
      <c r="E287" s="24">
        <v>0</v>
      </c>
      <c r="F287" s="25">
        <v>0</v>
      </c>
      <c r="G287" s="26">
        <v>0</v>
      </c>
      <c r="H287" s="24">
        <v>0</v>
      </c>
      <c r="I287" s="25">
        <v>0</v>
      </c>
      <c r="J287" s="26">
        <v>0</v>
      </c>
      <c r="K287" s="24">
        <v>0</v>
      </c>
      <c r="L287" s="61">
        <v>0</v>
      </c>
      <c r="M287" s="27">
        <v>0</v>
      </c>
    </row>
    <row r="288" spans="1:13" x14ac:dyDescent="0.2">
      <c r="A288" s="23" t="s">
        <v>131</v>
      </c>
      <c r="B288" s="24">
        <v>0</v>
      </c>
      <c r="C288" s="25">
        <v>0</v>
      </c>
      <c r="D288" s="26">
        <v>0</v>
      </c>
      <c r="E288" s="24">
        <v>0</v>
      </c>
      <c r="F288" s="25">
        <v>0</v>
      </c>
      <c r="G288" s="26">
        <v>0</v>
      </c>
      <c r="H288" s="24">
        <v>0</v>
      </c>
      <c r="I288" s="25">
        <v>0</v>
      </c>
      <c r="J288" s="26">
        <v>0</v>
      </c>
      <c r="K288" s="24">
        <v>0</v>
      </c>
      <c r="L288" s="61">
        <v>0</v>
      </c>
      <c r="M288" s="27">
        <v>0</v>
      </c>
    </row>
    <row r="289" spans="1:13" x14ac:dyDescent="0.2">
      <c r="A289" s="23" t="s">
        <v>132</v>
      </c>
      <c r="B289" s="24">
        <v>3</v>
      </c>
      <c r="C289" s="25">
        <v>3</v>
      </c>
      <c r="D289" s="26">
        <v>0</v>
      </c>
      <c r="E289" s="24">
        <v>3</v>
      </c>
      <c r="F289" s="25">
        <v>3</v>
      </c>
      <c r="G289" s="26">
        <v>0</v>
      </c>
      <c r="H289" s="24">
        <v>3</v>
      </c>
      <c r="I289" s="25">
        <v>3</v>
      </c>
      <c r="J289" s="26">
        <v>0</v>
      </c>
      <c r="K289" s="24">
        <v>4</v>
      </c>
      <c r="L289" s="61">
        <v>2.74</v>
      </c>
      <c r="M289" s="27">
        <v>67.240875912408754</v>
      </c>
    </row>
    <row r="290" spans="1:13" x14ac:dyDescent="0.2">
      <c r="A290" s="23" t="s">
        <v>133</v>
      </c>
      <c r="B290" s="24">
        <v>1</v>
      </c>
      <c r="C290" s="25">
        <v>0</v>
      </c>
      <c r="D290" s="26">
        <v>1</v>
      </c>
      <c r="E290" s="24">
        <v>1</v>
      </c>
      <c r="F290" s="25">
        <v>0</v>
      </c>
      <c r="G290" s="26">
        <v>1</v>
      </c>
      <c r="H290" s="24">
        <v>1</v>
      </c>
      <c r="I290" s="25">
        <v>0</v>
      </c>
      <c r="J290" s="26">
        <v>1</v>
      </c>
      <c r="K290" s="24">
        <v>1</v>
      </c>
      <c r="L290" s="61">
        <v>0.2</v>
      </c>
      <c r="M290" s="27">
        <v>56.5</v>
      </c>
    </row>
    <row r="291" spans="1:13" x14ac:dyDescent="0.2">
      <c r="A291" s="23" t="s">
        <v>134</v>
      </c>
      <c r="B291" s="24">
        <v>1</v>
      </c>
      <c r="C291" s="25">
        <v>1</v>
      </c>
      <c r="D291" s="26">
        <v>0</v>
      </c>
      <c r="E291" s="24">
        <v>1</v>
      </c>
      <c r="F291" s="25">
        <v>1</v>
      </c>
      <c r="G291" s="26">
        <v>0</v>
      </c>
      <c r="H291" s="24">
        <v>1</v>
      </c>
      <c r="I291" s="25">
        <v>1</v>
      </c>
      <c r="J291" s="26">
        <v>0</v>
      </c>
      <c r="K291" s="24">
        <v>1</v>
      </c>
      <c r="L291" s="61">
        <v>0.53</v>
      </c>
      <c r="M291" s="27">
        <v>48.5</v>
      </c>
    </row>
    <row r="292" spans="1:13" ht="13.5" thickBot="1" x14ac:dyDescent="0.25">
      <c r="A292" s="28" t="s">
        <v>135</v>
      </c>
      <c r="B292" s="29">
        <v>0</v>
      </c>
      <c r="C292" s="30">
        <v>0</v>
      </c>
      <c r="D292" s="31">
        <v>0</v>
      </c>
      <c r="E292" s="29">
        <v>0</v>
      </c>
      <c r="F292" s="30">
        <v>0</v>
      </c>
      <c r="G292" s="31">
        <v>0</v>
      </c>
      <c r="H292" s="29">
        <v>0</v>
      </c>
      <c r="I292" s="30">
        <v>0</v>
      </c>
      <c r="J292" s="31">
        <v>0</v>
      </c>
      <c r="K292" s="29">
        <v>0</v>
      </c>
      <c r="L292" s="74">
        <v>0</v>
      </c>
      <c r="M292" s="32">
        <v>0</v>
      </c>
    </row>
    <row r="293" spans="1:13" ht="13.5" thickBot="1" x14ac:dyDescent="0.25">
      <c r="A293" s="1185" t="s">
        <v>115</v>
      </c>
      <c r="B293" s="1186">
        <v>11</v>
      </c>
      <c r="C293" s="1187">
        <v>7</v>
      </c>
      <c r="D293" s="1188">
        <v>4</v>
      </c>
      <c r="E293" s="1186">
        <v>11</v>
      </c>
      <c r="F293" s="1187">
        <v>7</v>
      </c>
      <c r="G293" s="1188">
        <v>4</v>
      </c>
      <c r="H293" s="1186">
        <v>11</v>
      </c>
      <c r="I293" s="1187">
        <v>7</v>
      </c>
      <c r="J293" s="1188">
        <v>4</v>
      </c>
      <c r="K293" s="1186">
        <v>13</v>
      </c>
      <c r="L293" s="1189">
        <v>7.2000000000000011</v>
      </c>
      <c r="M293" s="1190">
        <v>58.766666666666659</v>
      </c>
    </row>
    <row r="295" spans="1:13" ht="13.5" thickBot="1" x14ac:dyDescent="0.25">
      <c r="A295" s="11" t="s">
        <v>256</v>
      </c>
      <c r="B295" s="11"/>
    </row>
    <row r="296" spans="1:13" x14ac:dyDescent="0.2">
      <c r="A296" s="1002" t="s">
        <v>113</v>
      </c>
      <c r="B296" s="1004" t="s">
        <v>5</v>
      </c>
      <c r="C296" s="1005"/>
      <c r="D296" s="1006"/>
      <c r="E296" s="1004" t="s">
        <v>6</v>
      </c>
      <c r="F296" s="1005"/>
      <c r="G296" s="1006"/>
      <c r="H296" s="1004" t="s">
        <v>7</v>
      </c>
      <c r="I296" s="1005"/>
      <c r="J296" s="1006"/>
      <c r="K296" s="1004" t="s">
        <v>114</v>
      </c>
      <c r="L296" s="1005"/>
      <c r="M296" s="1006"/>
    </row>
    <row r="297" spans="1:13" ht="26.25" thickBot="1" x14ac:dyDescent="0.25">
      <c r="A297" s="1003"/>
      <c r="B297" s="12" t="s">
        <v>115</v>
      </c>
      <c r="C297" s="13" t="s">
        <v>116</v>
      </c>
      <c r="D297" s="14" t="s">
        <v>117</v>
      </c>
      <c r="E297" s="12" t="s">
        <v>115</v>
      </c>
      <c r="F297" s="13" t="s">
        <v>116</v>
      </c>
      <c r="G297" s="14" t="s">
        <v>117</v>
      </c>
      <c r="H297" s="12" t="s">
        <v>115</v>
      </c>
      <c r="I297" s="13" t="s">
        <v>116</v>
      </c>
      <c r="J297" s="14" t="s">
        <v>117</v>
      </c>
      <c r="K297" s="15" t="s">
        <v>118</v>
      </c>
      <c r="L297" s="954" t="s">
        <v>119</v>
      </c>
      <c r="M297" s="16" t="s">
        <v>120</v>
      </c>
    </row>
    <row r="298" spans="1:13" x14ac:dyDescent="0.2">
      <c r="A298" s="17" t="s">
        <v>121</v>
      </c>
      <c r="B298" s="18">
        <v>44</v>
      </c>
      <c r="C298" s="19">
        <v>35</v>
      </c>
      <c r="D298" s="20">
        <v>9</v>
      </c>
      <c r="E298" s="18">
        <v>44</v>
      </c>
      <c r="F298" s="19">
        <v>35</v>
      </c>
      <c r="G298" s="20">
        <v>9</v>
      </c>
      <c r="H298" s="18">
        <v>62</v>
      </c>
      <c r="I298" s="19">
        <v>43</v>
      </c>
      <c r="J298" s="20">
        <v>19</v>
      </c>
      <c r="K298" s="21">
        <v>143</v>
      </c>
      <c r="L298" s="56">
        <v>91.1</v>
      </c>
      <c r="M298" s="22">
        <v>56.696048298573018</v>
      </c>
    </row>
    <row r="299" spans="1:13" x14ac:dyDescent="0.2">
      <c r="A299" s="23" t="s">
        <v>123</v>
      </c>
      <c r="B299" s="24">
        <v>34</v>
      </c>
      <c r="C299" s="25">
        <v>24</v>
      </c>
      <c r="D299" s="26">
        <v>10</v>
      </c>
      <c r="E299" s="24">
        <v>34</v>
      </c>
      <c r="F299" s="25">
        <v>24</v>
      </c>
      <c r="G299" s="26">
        <v>10</v>
      </c>
      <c r="H299" s="24">
        <v>45</v>
      </c>
      <c r="I299" s="25">
        <v>28</v>
      </c>
      <c r="J299" s="26">
        <v>17</v>
      </c>
      <c r="K299" s="24">
        <v>56</v>
      </c>
      <c r="L299" s="61">
        <v>38.34000000000006</v>
      </c>
      <c r="M299" s="27">
        <v>55.408450704225253</v>
      </c>
    </row>
    <row r="300" spans="1:13" x14ac:dyDescent="0.2">
      <c r="A300" s="23" t="s">
        <v>124</v>
      </c>
      <c r="B300" s="24">
        <v>16</v>
      </c>
      <c r="C300" s="25">
        <v>11</v>
      </c>
      <c r="D300" s="26">
        <v>5</v>
      </c>
      <c r="E300" s="24">
        <v>16</v>
      </c>
      <c r="F300" s="25">
        <v>11</v>
      </c>
      <c r="G300" s="26">
        <v>5</v>
      </c>
      <c r="H300" s="24">
        <v>23</v>
      </c>
      <c r="I300" s="25">
        <v>12</v>
      </c>
      <c r="J300" s="26">
        <v>11</v>
      </c>
      <c r="K300" s="24">
        <v>26</v>
      </c>
      <c r="L300" s="61">
        <v>17.97</v>
      </c>
      <c r="M300" s="27">
        <v>53.318586533110739</v>
      </c>
    </row>
    <row r="301" spans="1:13" x14ac:dyDescent="0.2">
      <c r="A301" s="23" t="s">
        <v>125</v>
      </c>
      <c r="B301" s="24">
        <v>21</v>
      </c>
      <c r="C301" s="25">
        <v>17</v>
      </c>
      <c r="D301" s="26">
        <v>4</v>
      </c>
      <c r="E301" s="24">
        <v>21</v>
      </c>
      <c r="F301" s="25">
        <v>17</v>
      </c>
      <c r="G301" s="26">
        <v>4</v>
      </c>
      <c r="H301" s="24">
        <v>29</v>
      </c>
      <c r="I301" s="25">
        <v>23</v>
      </c>
      <c r="J301" s="26">
        <v>6</v>
      </c>
      <c r="K301" s="24">
        <v>33</v>
      </c>
      <c r="L301" s="61">
        <v>23.4</v>
      </c>
      <c r="M301" s="27">
        <v>55.412820512820517</v>
      </c>
    </row>
    <row r="302" spans="1:13" x14ac:dyDescent="0.2">
      <c r="A302" s="23" t="s">
        <v>126</v>
      </c>
      <c r="B302" s="24">
        <v>8</v>
      </c>
      <c r="C302" s="25">
        <v>7</v>
      </c>
      <c r="D302" s="26">
        <v>1</v>
      </c>
      <c r="E302" s="24">
        <v>8</v>
      </c>
      <c r="F302" s="25">
        <v>7</v>
      </c>
      <c r="G302" s="26">
        <v>1</v>
      </c>
      <c r="H302" s="24">
        <v>9</v>
      </c>
      <c r="I302" s="25">
        <v>7</v>
      </c>
      <c r="J302" s="26">
        <v>2</v>
      </c>
      <c r="K302" s="24">
        <v>10</v>
      </c>
      <c r="L302" s="61">
        <v>7.43</v>
      </c>
      <c r="M302" s="27">
        <v>53.03162853297443</v>
      </c>
    </row>
    <row r="303" spans="1:13" x14ac:dyDescent="0.2">
      <c r="A303" s="23" t="s">
        <v>127</v>
      </c>
      <c r="B303" s="24">
        <v>18</v>
      </c>
      <c r="C303" s="25">
        <v>15</v>
      </c>
      <c r="D303" s="26">
        <v>3</v>
      </c>
      <c r="E303" s="24">
        <v>20</v>
      </c>
      <c r="F303" s="25">
        <v>15</v>
      </c>
      <c r="G303" s="26">
        <v>5</v>
      </c>
      <c r="H303" s="24">
        <v>28</v>
      </c>
      <c r="I303" s="25">
        <v>15</v>
      </c>
      <c r="J303" s="26">
        <v>13</v>
      </c>
      <c r="K303" s="24">
        <v>38</v>
      </c>
      <c r="L303" s="61">
        <v>27.750000000000007</v>
      </c>
      <c r="M303" s="27">
        <v>49.645585585585565</v>
      </c>
    </row>
    <row r="304" spans="1:13" x14ac:dyDescent="0.2">
      <c r="A304" s="23" t="s">
        <v>128</v>
      </c>
      <c r="B304" s="24">
        <v>9</v>
      </c>
      <c r="C304" s="25">
        <v>5</v>
      </c>
      <c r="D304" s="26">
        <v>4</v>
      </c>
      <c r="E304" s="24">
        <v>10</v>
      </c>
      <c r="F304" s="25">
        <v>5</v>
      </c>
      <c r="G304" s="26">
        <v>5</v>
      </c>
      <c r="H304" s="24">
        <v>13</v>
      </c>
      <c r="I304" s="25">
        <v>5</v>
      </c>
      <c r="J304" s="26">
        <v>8</v>
      </c>
      <c r="K304" s="24">
        <v>14</v>
      </c>
      <c r="L304" s="61">
        <v>9.4</v>
      </c>
      <c r="M304" s="27">
        <v>51.214893617021268</v>
      </c>
    </row>
    <row r="305" spans="1:13" x14ac:dyDescent="0.2">
      <c r="A305" s="23" t="s">
        <v>129</v>
      </c>
      <c r="B305" s="24">
        <v>13</v>
      </c>
      <c r="C305" s="25">
        <v>10</v>
      </c>
      <c r="D305" s="26">
        <v>3</v>
      </c>
      <c r="E305" s="24">
        <v>13</v>
      </c>
      <c r="F305" s="25">
        <v>10</v>
      </c>
      <c r="G305" s="26">
        <v>3</v>
      </c>
      <c r="H305" s="24">
        <v>25</v>
      </c>
      <c r="I305" s="25">
        <v>14</v>
      </c>
      <c r="J305" s="26">
        <v>11</v>
      </c>
      <c r="K305" s="24">
        <v>22</v>
      </c>
      <c r="L305" s="61">
        <v>16.560000000000002</v>
      </c>
      <c r="M305" s="27">
        <v>50.812801932367137</v>
      </c>
    </row>
    <row r="306" spans="1:13" x14ac:dyDescent="0.2">
      <c r="A306" s="23" t="s">
        <v>130</v>
      </c>
      <c r="B306" s="24">
        <v>14</v>
      </c>
      <c r="C306" s="25">
        <v>11</v>
      </c>
      <c r="D306" s="26">
        <v>3</v>
      </c>
      <c r="E306" s="24">
        <v>16</v>
      </c>
      <c r="F306" s="25">
        <v>11</v>
      </c>
      <c r="G306" s="26">
        <v>5</v>
      </c>
      <c r="H306" s="24">
        <v>27</v>
      </c>
      <c r="I306" s="25">
        <v>17</v>
      </c>
      <c r="J306" s="26">
        <v>10</v>
      </c>
      <c r="K306" s="24">
        <v>24</v>
      </c>
      <c r="L306" s="61">
        <v>15.589999999999998</v>
      </c>
      <c r="M306" s="27">
        <v>55.943232841565113</v>
      </c>
    </row>
    <row r="307" spans="1:13" x14ac:dyDescent="0.2">
      <c r="A307" s="23" t="s">
        <v>131</v>
      </c>
      <c r="B307" s="24">
        <v>16</v>
      </c>
      <c r="C307" s="25">
        <v>10</v>
      </c>
      <c r="D307" s="26">
        <v>6</v>
      </c>
      <c r="E307" s="24">
        <v>16</v>
      </c>
      <c r="F307" s="25">
        <v>10</v>
      </c>
      <c r="G307" s="26">
        <v>6</v>
      </c>
      <c r="H307" s="24">
        <v>21</v>
      </c>
      <c r="I307" s="25">
        <v>11</v>
      </c>
      <c r="J307" s="26">
        <v>10</v>
      </c>
      <c r="K307" s="24">
        <v>23</v>
      </c>
      <c r="L307" s="61">
        <v>15.640000000000004</v>
      </c>
      <c r="M307" s="27">
        <v>57.55754475703322</v>
      </c>
    </row>
    <row r="308" spans="1:13" x14ac:dyDescent="0.2">
      <c r="A308" s="23" t="s">
        <v>132</v>
      </c>
      <c r="B308" s="24">
        <v>32</v>
      </c>
      <c r="C308" s="25">
        <v>22</v>
      </c>
      <c r="D308" s="26">
        <v>10</v>
      </c>
      <c r="E308" s="24">
        <v>32</v>
      </c>
      <c r="F308" s="25">
        <v>22</v>
      </c>
      <c r="G308" s="26">
        <v>10</v>
      </c>
      <c r="H308" s="24">
        <v>45</v>
      </c>
      <c r="I308" s="25">
        <v>24</v>
      </c>
      <c r="J308" s="26">
        <v>21</v>
      </c>
      <c r="K308" s="24">
        <v>68</v>
      </c>
      <c r="L308" s="61">
        <v>42.930000000000064</v>
      </c>
      <c r="M308" s="27">
        <v>53.809107849988273</v>
      </c>
    </row>
    <row r="309" spans="1:13" x14ac:dyDescent="0.2">
      <c r="A309" s="23" t="s">
        <v>133</v>
      </c>
      <c r="B309" s="24">
        <v>13</v>
      </c>
      <c r="C309" s="25">
        <v>9</v>
      </c>
      <c r="D309" s="26">
        <v>4</v>
      </c>
      <c r="E309" s="24">
        <v>13</v>
      </c>
      <c r="F309" s="25">
        <v>9</v>
      </c>
      <c r="G309" s="26">
        <v>4</v>
      </c>
      <c r="H309" s="24">
        <v>21</v>
      </c>
      <c r="I309" s="25">
        <v>9</v>
      </c>
      <c r="J309" s="26">
        <v>12</v>
      </c>
      <c r="K309" s="24">
        <v>36</v>
      </c>
      <c r="L309" s="61">
        <v>23.489999999999995</v>
      </c>
      <c r="M309" s="27">
        <v>54.63154533844191</v>
      </c>
    </row>
    <row r="310" spans="1:13" x14ac:dyDescent="0.2">
      <c r="A310" s="23" t="s">
        <v>134</v>
      </c>
      <c r="B310" s="24">
        <v>32</v>
      </c>
      <c r="C310" s="25">
        <v>20</v>
      </c>
      <c r="D310" s="26">
        <v>12</v>
      </c>
      <c r="E310" s="24">
        <v>32</v>
      </c>
      <c r="F310" s="25">
        <v>20</v>
      </c>
      <c r="G310" s="26">
        <v>12</v>
      </c>
      <c r="H310" s="24">
        <v>49</v>
      </c>
      <c r="I310" s="25">
        <v>29</v>
      </c>
      <c r="J310" s="26">
        <v>20</v>
      </c>
      <c r="K310" s="24">
        <v>49</v>
      </c>
      <c r="L310" s="61">
        <v>39.39</v>
      </c>
      <c r="M310" s="27">
        <v>53.808707793856314</v>
      </c>
    </row>
    <row r="311" spans="1:13" ht="13.5" thickBot="1" x14ac:dyDescent="0.25">
      <c r="A311" s="28" t="s">
        <v>135</v>
      </c>
      <c r="B311" s="29">
        <v>15</v>
      </c>
      <c r="C311" s="30">
        <v>10</v>
      </c>
      <c r="D311" s="31">
        <v>5</v>
      </c>
      <c r="E311" s="29">
        <v>15</v>
      </c>
      <c r="F311" s="30">
        <v>10</v>
      </c>
      <c r="G311" s="31">
        <v>5</v>
      </c>
      <c r="H311" s="29">
        <v>18</v>
      </c>
      <c r="I311" s="30">
        <v>11</v>
      </c>
      <c r="J311" s="31">
        <v>7</v>
      </c>
      <c r="K311" s="29">
        <v>27</v>
      </c>
      <c r="L311" s="74">
        <v>18.080000000000002</v>
      </c>
      <c r="M311" s="32">
        <v>52.533185840707965</v>
      </c>
    </row>
    <row r="312" spans="1:13" ht="13.5" thickBot="1" x14ac:dyDescent="0.25">
      <c r="A312" s="1185" t="s">
        <v>115</v>
      </c>
      <c r="B312" s="1186">
        <v>277</v>
      </c>
      <c r="C312" s="1187">
        <v>198</v>
      </c>
      <c r="D312" s="1188">
        <v>79</v>
      </c>
      <c r="E312" s="1186">
        <v>290</v>
      </c>
      <c r="F312" s="1187">
        <v>206</v>
      </c>
      <c r="G312" s="1188">
        <v>84</v>
      </c>
      <c r="H312" s="1186">
        <v>415</v>
      </c>
      <c r="I312" s="1187">
        <v>248</v>
      </c>
      <c r="J312" s="1188">
        <v>167</v>
      </c>
      <c r="K312" s="1186">
        <v>557</v>
      </c>
      <c r="L312" s="1189">
        <v>387.07000000000011</v>
      </c>
      <c r="M312" s="1190">
        <v>54.444247810473541</v>
      </c>
    </row>
    <row r="314" spans="1:13" ht="13.5" thickBot="1" x14ac:dyDescent="0.25">
      <c r="A314" s="11" t="s">
        <v>257</v>
      </c>
      <c r="B314" s="11"/>
    </row>
    <row r="315" spans="1:13" x14ac:dyDescent="0.2">
      <c r="A315" s="1002" t="s">
        <v>113</v>
      </c>
      <c r="B315" s="1004" t="s">
        <v>5</v>
      </c>
      <c r="C315" s="1005"/>
      <c r="D315" s="1006"/>
      <c r="E315" s="1004" t="s">
        <v>6</v>
      </c>
      <c r="F315" s="1005"/>
      <c r="G315" s="1006"/>
      <c r="H315" s="1004" t="s">
        <v>7</v>
      </c>
      <c r="I315" s="1005"/>
      <c r="J315" s="1006"/>
      <c r="K315" s="1004" t="s">
        <v>114</v>
      </c>
      <c r="L315" s="1005"/>
      <c r="M315" s="1006"/>
    </row>
    <row r="316" spans="1:13" ht="26.25" thickBot="1" x14ac:dyDescent="0.25">
      <c r="A316" s="1003"/>
      <c r="B316" s="12" t="s">
        <v>115</v>
      </c>
      <c r="C316" s="13" t="s">
        <v>116</v>
      </c>
      <c r="D316" s="14" t="s">
        <v>117</v>
      </c>
      <c r="E316" s="12" t="s">
        <v>115</v>
      </c>
      <c r="F316" s="13" t="s">
        <v>116</v>
      </c>
      <c r="G316" s="14" t="s">
        <v>117</v>
      </c>
      <c r="H316" s="12" t="s">
        <v>115</v>
      </c>
      <c r="I316" s="13" t="s">
        <v>116</v>
      </c>
      <c r="J316" s="14" t="s">
        <v>117</v>
      </c>
      <c r="K316" s="15" t="s">
        <v>118</v>
      </c>
      <c r="L316" s="954" t="s">
        <v>119</v>
      </c>
      <c r="M316" s="16" t="s">
        <v>120</v>
      </c>
    </row>
    <row r="317" spans="1:13" x14ac:dyDescent="0.2">
      <c r="A317" s="17" t="s">
        <v>121</v>
      </c>
      <c r="B317" s="18">
        <v>6</v>
      </c>
      <c r="C317" s="19">
        <v>1</v>
      </c>
      <c r="D317" s="20">
        <v>5</v>
      </c>
      <c r="E317" s="18">
        <v>6</v>
      </c>
      <c r="F317" s="19">
        <v>1</v>
      </c>
      <c r="G317" s="20">
        <v>5</v>
      </c>
      <c r="H317" s="18">
        <v>6</v>
      </c>
      <c r="I317" s="19">
        <v>1</v>
      </c>
      <c r="J317" s="20">
        <v>5</v>
      </c>
      <c r="K317" s="21">
        <v>10</v>
      </c>
      <c r="L317" s="56">
        <v>5.08</v>
      </c>
      <c r="M317" s="22">
        <v>54.370078740157474</v>
      </c>
    </row>
    <row r="318" spans="1:13" x14ac:dyDescent="0.2">
      <c r="A318" s="23" t="s">
        <v>123</v>
      </c>
      <c r="B318" s="24">
        <v>0</v>
      </c>
      <c r="C318" s="25">
        <v>0</v>
      </c>
      <c r="D318" s="26">
        <v>0</v>
      </c>
      <c r="E318" s="24">
        <v>0</v>
      </c>
      <c r="F318" s="25">
        <v>0</v>
      </c>
      <c r="G318" s="26">
        <v>0</v>
      </c>
      <c r="H318" s="24">
        <v>0</v>
      </c>
      <c r="I318" s="25">
        <v>0</v>
      </c>
      <c r="J318" s="26">
        <v>0</v>
      </c>
      <c r="K318" s="24">
        <v>0</v>
      </c>
      <c r="L318" s="61">
        <v>0</v>
      </c>
      <c r="M318" s="27">
        <v>0</v>
      </c>
    </row>
    <row r="319" spans="1:13" x14ac:dyDescent="0.2">
      <c r="A319" s="23" t="s">
        <v>124</v>
      </c>
      <c r="B319" s="24">
        <v>1</v>
      </c>
      <c r="C319" s="25">
        <v>0</v>
      </c>
      <c r="D319" s="26">
        <v>1</v>
      </c>
      <c r="E319" s="24">
        <v>1</v>
      </c>
      <c r="F319" s="25">
        <v>0</v>
      </c>
      <c r="G319" s="26">
        <v>1</v>
      </c>
      <c r="H319" s="24">
        <v>1</v>
      </c>
      <c r="I319" s="25">
        <v>0</v>
      </c>
      <c r="J319" s="26">
        <v>1</v>
      </c>
      <c r="K319" s="24">
        <v>1</v>
      </c>
      <c r="L319" s="61">
        <v>1</v>
      </c>
      <c r="M319" s="27">
        <v>69.5</v>
      </c>
    </row>
    <row r="320" spans="1:13" x14ac:dyDescent="0.2">
      <c r="A320" s="23" t="s">
        <v>125</v>
      </c>
      <c r="B320" s="24">
        <v>0</v>
      </c>
      <c r="C320" s="25">
        <v>0</v>
      </c>
      <c r="D320" s="26">
        <v>0</v>
      </c>
      <c r="E320" s="24">
        <v>0</v>
      </c>
      <c r="F320" s="25">
        <v>0</v>
      </c>
      <c r="G320" s="26">
        <v>0</v>
      </c>
      <c r="H320" s="24">
        <v>0</v>
      </c>
      <c r="I320" s="25">
        <v>0</v>
      </c>
      <c r="J320" s="26">
        <v>0</v>
      </c>
      <c r="K320" s="24">
        <v>0</v>
      </c>
      <c r="L320" s="61">
        <v>0</v>
      </c>
      <c r="M320" s="27">
        <v>0</v>
      </c>
    </row>
    <row r="321" spans="1:13" x14ac:dyDescent="0.2">
      <c r="A321" s="23" t="s">
        <v>126</v>
      </c>
      <c r="B321" s="24">
        <v>0</v>
      </c>
      <c r="C321" s="25">
        <v>0</v>
      </c>
      <c r="D321" s="26">
        <v>0</v>
      </c>
      <c r="E321" s="24">
        <v>0</v>
      </c>
      <c r="F321" s="25">
        <v>0</v>
      </c>
      <c r="G321" s="26">
        <v>0</v>
      </c>
      <c r="H321" s="24">
        <v>0</v>
      </c>
      <c r="I321" s="25">
        <v>0</v>
      </c>
      <c r="J321" s="26">
        <v>0</v>
      </c>
      <c r="K321" s="24">
        <v>0</v>
      </c>
      <c r="L321" s="61">
        <v>0</v>
      </c>
      <c r="M321" s="27">
        <v>0</v>
      </c>
    </row>
    <row r="322" spans="1:13" x14ac:dyDescent="0.2">
      <c r="A322" s="23" t="s">
        <v>127</v>
      </c>
      <c r="B322" s="24">
        <v>1</v>
      </c>
      <c r="C322" s="25">
        <v>0</v>
      </c>
      <c r="D322" s="26">
        <v>1</v>
      </c>
      <c r="E322" s="24">
        <v>1</v>
      </c>
      <c r="F322" s="25">
        <v>0</v>
      </c>
      <c r="G322" s="26">
        <v>1</v>
      </c>
      <c r="H322" s="24">
        <v>1</v>
      </c>
      <c r="I322" s="25">
        <v>0</v>
      </c>
      <c r="J322" s="26">
        <v>1</v>
      </c>
      <c r="K322" s="24">
        <v>1</v>
      </c>
      <c r="L322" s="61">
        <v>0.13</v>
      </c>
      <c r="M322" s="27">
        <v>76.5</v>
      </c>
    </row>
    <row r="323" spans="1:13" x14ac:dyDescent="0.2">
      <c r="A323" s="23" t="s">
        <v>128</v>
      </c>
      <c r="B323" s="24">
        <v>0</v>
      </c>
      <c r="C323" s="25">
        <v>0</v>
      </c>
      <c r="D323" s="26">
        <v>0</v>
      </c>
      <c r="E323" s="24">
        <v>0</v>
      </c>
      <c r="F323" s="25">
        <v>0</v>
      </c>
      <c r="G323" s="26">
        <v>0</v>
      </c>
      <c r="H323" s="24">
        <v>0</v>
      </c>
      <c r="I323" s="25">
        <v>0</v>
      </c>
      <c r="J323" s="26">
        <v>0</v>
      </c>
      <c r="K323" s="24">
        <v>0</v>
      </c>
      <c r="L323" s="61">
        <v>0</v>
      </c>
      <c r="M323" s="27">
        <v>0</v>
      </c>
    </row>
    <row r="324" spans="1:13" x14ac:dyDescent="0.2">
      <c r="A324" s="23" t="s">
        <v>129</v>
      </c>
      <c r="B324" s="24">
        <v>1</v>
      </c>
      <c r="C324" s="25">
        <v>0</v>
      </c>
      <c r="D324" s="26">
        <v>1</v>
      </c>
      <c r="E324" s="24">
        <v>1</v>
      </c>
      <c r="F324" s="25">
        <v>0</v>
      </c>
      <c r="G324" s="26">
        <v>1</v>
      </c>
      <c r="H324" s="24">
        <v>1</v>
      </c>
      <c r="I324" s="25">
        <v>0</v>
      </c>
      <c r="J324" s="26">
        <v>1</v>
      </c>
      <c r="K324" s="24">
        <v>2</v>
      </c>
      <c r="L324" s="61">
        <v>1.2</v>
      </c>
      <c r="M324" s="27">
        <v>58.333333333333343</v>
      </c>
    </row>
    <row r="325" spans="1:13" x14ac:dyDescent="0.2">
      <c r="A325" s="23" t="s">
        <v>130</v>
      </c>
      <c r="B325" s="24">
        <v>0</v>
      </c>
      <c r="C325" s="25">
        <v>0</v>
      </c>
      <c r="D325" s="26">
        <v>0</v>
      </c>
      <c r="E325" s="24">
        <v>0</v>
      </c>
      <c r="F325" s="25">
        <v>0</v>
      </c>
      <c r="G325" s="26">
        <v>0</v>
      </c>
      <c r="H325" s="24">
        <v>0</v>
      </c>
      <c r="I325" s="25">
        <v>0</v>
      </c>
      <c r="J325" s="26">
        <v>0</v>
      </c>
      <c r="K325" s="24">
        <v>0</v>
      </c>
      <c r="L325" s="61">
        <v>0</v>
      </c>
      <c r="M325" s="27">
        <v>0</v>
      </c>
    </row>
    <row r="326" spans="1:13" x14ac:dyDescent="0.2">
      <c r="A326" s="23" t="s">
        <v>131</v>
      </c>
      <c r="B326" s="24">
        <v>0</v>
      </c>
      <c r="C326" s="25">
        <v>0</v>
      </c>
      <c r="D326" s="26">
        <v>0</v>
      </c>
      <c r="E326" s="24">
        <v>0</v>
      </c>
      <c r="F326" s="25">
        <v>0</v>
      </c>
      <c r="G326" s="26">
        <v>0</v>
      </c>
      <c r="H326" s="24">
        <v>0</v>
      </c>
      <c r="I326" s="25">
        <v>0</v>
      </c>
      <c r="J326" s="26">
        <v>0</v>
      </c>
      <c r="K326" s="24">
        <v>0</v>
      </c>
      <c r="L326" s="61">
        <v>0</v>
      </c>
      <c r="M326" s="27">
        <v>0</v>
      </c>
    </row>
    <row r="327" spans="1:13" x14ac:dyDescent="0.2">
      <c r="A327" s="23" t="s">
        <v>132</v>
      </c>
      <c r="B327" s="24">
        <v>1</v>
      </c>
      <c r="C327" s="25">
        <v>0</v>
      </c>
      <c r="D327" s="26">
        <v>1</v>
      </c>
      <c r="E327" s="24">
        <v>1</v>
      </c>
      <c r="F327" s="25">
        <v>0</v>
      </c>
      <c r="G327" s="26">
        <v>1</v>
      </c>
      <c r="H327" s="24">
        <v>1</v>
      </c>
      <c r="I327" s="25">
        <v>0</v>
      </c>
      <c r="J327" s="26">
        <v>1</v>
      </c>
      <c r="K327" s="24">
        <v>1</v>
      </c>
      <c r="L327" s="61">
        <v>0.53</v>
      </c>
      <c r="M327" s="27">
        <v>44.5</v>
      </c>
    </row>
    <row r="328" spans="1:13" x14ac:dyDescent="0.2">
      <c r="A328" s="23" t="s">
        <v>133</v>
      </c>
      <c r="B328" s="24">
        <v>1</v>
      </c>
      <c r="C328" s="25">
        <v>0</v>
      </c>
      <c r="D328" s="26">
        <v>1</v>
      </c>
      <c r="E328" s="24">
        <v>1</v>
      </c>
      <c r="F328" s="25">
        <v>0</v>
      </c>
      <c r="G328" s="26">
        <v>1</v>
      </c>
      <c r="H328" s="24">
        <v>1</v>
      </c>
      <c r="I328" s="25">
        <v>0</v>
      </c>
      <c r="J328" s="26">
        <v>1</v>
      </c>
      <c r="K328" s="24">
        <v>4</v>
      </c>
      <c r="L328" s="61">
        <v>3.34</v>
      </c>
      <c r="M328" s="27">
        <v>37.994011976047901</v>
      </c>
    </row>
    <row r="329" spans="1:13" x14ac:dyDescent="0.2">
      <c r="A329" s="23" t="s">
        <v>134</v>
      </c>
      <c r="B329" s="24">
        <v>1</v>
      </c>
      <c r="C329" s="25">
        <v>0</v>
      </c>
      <c r="D329" s="26">
        <v>1</v>
      </c>
      <c r="E329" s="24">
        <v>1</v>
      </c>
      <c r="F329" s="25">
        <v>0</v>
      </c>
      <c r="G329" s="26">
        <v>1</v>
      </c>
      <c r="H329" s="24">
        <v>1</v>
      </c>
      <c r="I329" s="25">
        <v>0</v>
      </c>
      <c r="J329" s="26">
        <v>1</v>
      </c>
      <c r="K329" s="24">
        <v>1</v>
      </c>
      <c r="L329" s="61">
        <v>0.13</v>
      </c>
      <c r="M329" s="27">
        <v>44.5</v>
      </c>
    </row>
    <row r="330" spans="1:13" ht="13.5" thickBot="1" x14ac:dyDescent="0.25">
      <c r="A330" s="28" t="s">
        <v>135</v>
      </c>
      <c r="B330" s="29">
        <v>0</v>
      </c>
      <c r="C330" s="30">
        <v>0</v>
      </c>
      <c r="D330" s="31">
        <v>0</v>
      </c>
      <c r="E330" s="29">
        <v>0</v>
      </c>
      <c r="F330" s="30">
        <v>0</v>
      </c>
      <c r="G330" s="31">
        <v>0</v>
      </c>
      <c r="H330" s="29">
        <v>0</v>
      </c>
      <c r="I330" s="30">
        <v>0</v>
      </c>
      <c r="J330" s="31">
        <v>0</v>
      </c>
      <c r="K330" s="29">
        <v>0</v>
      </c>
      <c r="L330" s="74">
        <v>0</v>
      </c>
      <c r="M330" s="32">
        <v>0</v>
      </c>
    </row>
    <row r="331" spans="1:13" ht="13.5" thickBot="1" x14ac:dyDescent="0.25">
      <c r="A331" s="1185" t="s">
        <v>115</v>
      </c>
      <c r="B331" s="1186">
        <v>12</v>
      </c>
      <c r="C331" s="1187">
        <v>1</v>
      </c>
      <c r="D331" s="1188">
        <v>11</v>
      </c>
      <c r="E331" s="1186">
        <v>12</v>
      </c>
      <c r="F331" s="1187">
        <v>1</v>
      </c>
      <c r="G331" s="1188">
        <v>11</v>
      </c>
      <c r="H331" s="1186">
        <v>12</v>
      </c>
      <c r="I331" s="1187">
        <v>1</v>
      </c>
      <c r="J331" s="1188">
        <v>11</v>
      </c>
      <c r="K331" s="1186">
        <v>20</v>
      </c>
      <c r="L331" s="1189">
        <v>11.410000000000002</v>
      </c>
      <c r="M331" s="1190">
        <v>51.000438212094636</v>
      </c>
    </row>
    <row r="333" spans="1:13" ht="13.5" thickBot="1" x14ac:dyDescent="0.25">
      <c r="A333" s="11" t="s">
        <v>258</v>
      </c>
      <c r="B333" s="11"/>
    </row>
    <row r="334" spans="1:13" x14ac:dyDescent="0.2">
      <c r="A334" s="1002" t="s">
        <v>113</v>
      </c>
      <c r="B334" s="1004" t="s">
        <v>5</v>
      </c>
      <c r="C334" s="1005"/>
      <c r="D334" s="1006"/>
      <c r="E334" s="1004" t="s">
        <v>6</v>
      </c>
      <c r="F334" s="1005"/>
      <c r="G334" s="1006"/>
      <c r="H334" s="1004" t="s">
        <v>7</v>
      </c>
      <c r="I334" s="1005"/>
      <c r="J334" s="1006"/>
      <c r="K334" s="1007" t="s">
        <v>114</v>
      </c>
      <c r="L334" s="1008"/>
      <c r="M334" s="1009"/>
    </row>
    <row r="335" spans="1:13" ht="26.25" thickBot="1" x14ac:dyDescent="0.25">
      <c r="A335" s="1003"/>
      <c r="B335" s="12" t="s">
        <v>115</v>
      </c>
      <c r="C335" s="13" t="s">
        <v>116</v>
      </c>
      <c r="D335" s="14" t="s">
        <v>117</v>
      </c>
      <c r="E335" s="12" t="s">
        <v>115</v>
      </c>
      <c r="F335" s="13" t="s">
        <v>116</v>
      </c>
      <c r="G335" s="14" t="s">
        <v>117</v>
      </c>
      <c r="H335" s="12" t="s">
        <v>115</v>
      </c>
      <c r="I335" s="13" t="s">
        <v>116</v>
      </c>
      <c r="J335" s="14" t="s">
        <v>117</v>
      </c>
      <c r="K335" s="15" t="s">
        <v>118</v>
      </c>
      <c r="L335" s="954" t="s">
        <v>119</v>
      </c>
      <c r="M335" s="16" t="s">
        <v>120</v>
      </c>
    </row>
    <row r="336" spans="1:13" x14ac:dyDescent="0.2">
      <c r="A336" s="17" t="s">
        <v>121</v>
      </c>
      <c r="B336" s="18">
        <v>78</v>
      </c>
      <c r="C336" s="19">
        <v>68</v>
      </c>
      <c r="D336" s="20">
        <v>10</v>
      </c>
      <c r="E336" s="18">
        <v>78</v>
      </c>
      <c r="F336" s="19">
        <v>68</v>
      </c>
      <c r="G336" s="20">
        <v>10</v>
      </c>
      <c r="H336" s="18">
        <v>106</v>
      </c>
      <c r="I336" s="19">
        <v>89</v>
      </c>
      <c r="J336" s="20">
        <v>17</v>
      </c>
      <c r="K336" s="21">
        <v>192</v>
      </c>
      <c r="L336" s="56">
        <v>127.73999999999988</v>
      </c>
      <c r="M336" s="22">
        <v>54.978393612024469</v>
      </c>
    </row>
    <row r="337" spans="1:13" x14ac:dyDescent="0.2">
      <c r="A337" s="23" t="s">
        <v>123</v>
      </c>
      <c r="B337" s="24">
        <v>38</v>
      </c>
      <c r="C337" s="25">
        <v>31</v>
      </c>
      <c r="D337" s="26">
        <v>7</v>
      </c>
      <c r="E337" s="24">
        <v>38</v>
      </c>
      <c r="F337" s="25">
        <v>31</v>
      </c>
      <c r="G337" s="26">
        <v>7</v>
      </c>
      <c r="H337" s="24">
        <v>41</v>
      </c>
      <c r="I337" s="25">
        <v>33</v>
      </c>
      <c r="J337" s="26">
        <v>8</v>
      </c>
      <c r="K337" s="24">
        <v>50</v>
      </c>
      <c r="L337" s="61">
        <v>37.22000000000002</v>
      </c>
      <c r="M337" s="27">
        <v>55.738312735088627</v>
      </c>
    </row>
    <row r="338" spans="1:13" x14ac:dyDescent="0.2">
      <c r="A338" s="23" t="s">
        <v>124</v>
      </c>
      <c r="B338" s="24">
        <v>18</v>
      </c>
      <c r="C338" s="25">
        <v>14</v>
      </c>
      <c r="D338" s="26">
        <v>4</v>
      </c>
      <c r="E338" s="24">
        <v>18</v>
      </c>
      <c r="F338" s="25">
        <v>14</v>
      </c>
      <c r="G338" s="26">
        <v>4</v>
      </c>
      <c r="H338" s="24">
        <v>19</v>
      </c>
      <c r="I338" s="25">
        <v>15</v>
      </c>
      <c r="J338" s="26">
        <v>4</v>
      </c>
      <c r="K338" s="24">
        <v>18</v>
      </c>
      <c r="L338" s="61">
        <v>13.410000000000002</v>
      </c>
      <c r="M338" s="27">
        <v>57.979492915734518</v>
      </c>
    </row>
    <row r="339" spans="1:13" x14ac:dyDescent="0.2">
      <c r="A339" s="23" t="s">
        <v>125</v>
      </c>
      <c r="B339" s="24">
        <v>17</v>
      </c>
      <c r="C339" s="25">
        <v>14</v>
      </c>
      <c r="D339" s="26">
        <v>3</v>
      </c>
      <c r="E339" s="24">
        <v>17</v>
      </c>
      <c r="F339" s="25">
        <v>14</v>
      </c>
      <c r="G339" s="26">
        <v>3</v>
      </c>
      <c r="H339" s="24">
        <v>18</v>
      </c>
      <c r="I339" s="25">
        <v>14</v>
      </c>
      <c r="J339" s="26">
        <v>4</v>
      </c>
      <c r="K339" s="24">
        <v>22</v>
      </c>
      <c r="L339" s="61">
        <v>16.71</v>
      </c>
      <c r="M339" s="27">
        <v>57.840514661879098</v>
      </c>
    </row>
    <row r="340" spans="1:13" x14ac:dyDescent="0.2">
      <c r="A340" s="23" t="s">
        <v>126</v>
      </c>
      <c r="B340" s="24">
        <v>7</v>
      </c>
      <c r="C340" s="25">
        <v>7</v>
      </c>
      <c r="D340" s="26">
        <v>0</v>
      </c>
      <c r="E340" s="24">
        <v>7</v>
      </c>
      <c r="F340" s="25">
        <v>7</v>
      </c>
      <c r="G340" s="26">
        <v>0</v>
      </c>
      <c r="H340" s="24">
        <v>8</v>
      </c>
      <c r="I340" s="25">
        <v>8</v>
      </c>
      <c r="J340" s="26">
        <v>0</v>
      </c>
      <c r="K340" s="24">
        <v>11</v>
      </c>
      <c r="L340" s="61">
        <v>5.54</v>
      </c>
      <c r="M340" s="27">
        <v>62.4259927797834</v>
      </c>
    </row>
    <row r="341" spans="1:13" x14ac:dyDescent="0.2">
      <c r="A341" s="23" t="s">
        <v>127</v>
      </c>
      <c r="B341" s="24">
        <v>25</v>
      </c>
      <c r="C341" s="25">
        <v>23</v>
      </c>
      <c r="D341" s="26">
        <v>2</v>
      </c>
      <c r="E341" s="24">
        <v>26</v>
      </c>
      <c r="F341" s="25">
        <v>23</v>
      </c>
      <c r="G341" s="26">
        <v>3</v>
      </c>
      <c r="H341" s="24">
        <v>28</v>
      </c>
      <c r="I341" s="25">
        <v>24</v>
      </c>
      <c r="J341" s="26">
        <v>4</v>
      </c>
      <c r="K341" s="24">
        <v>40</v>
      </c>
      <c r="L341" s="61">
        <v>29.86</v>
      </c>
      <c r="M341" s="27">
        <v>53.041192230408555</v>
      </c>
    </row>
    <row r="342" spans="1:13" x14ac:dyDescent="0.2">
      <c r="A342" s="23" t="s">
        <v>128</v>
      </c>
      <c r="B342" s="24">
        <v>16</v>
      </c>
      <c r="C342" s="25">
        <v>13</v>
      </c>
      <c r="D342" s="26">
        <v>3</v>
      </c>
      <c r="E342" s="24">
        <v>17</v>
      </c>
      <c r="F342" s="25">
        <v>13</v>
      </c>
      <c r="G342" s="26">
        <v>4</v>
      </c>
      <c r="H342" s="24">
        <v>22</v>
      </c>
      <c r="I342" s="25">
        <v>18</v>
      </c>
      <c r="J342" s="26">
        <v>4</v>
      </c>
      <c r="K342" s="24">
        <v>24</v>
      </c>
      <c r="L342" s="61">
        <v>19.019999999999996</v>
      </c>
      <c r="M342" s="27">
        <v>53.691903259726608</v>
      </c>
    </row>
    <row r="343" spans="1:13" x14ac:dyDescent="0.2">
      <c r="A343" s="23" t="s">
        <v>129</v>
      </c>
      <c r="B343" s="24">
        <v>21</v>
      </c>
      <c r="C343" s="25">
        <v>19</v>
      </c>
      <c r="D343" s="26">
        <v>2</v>
      </c>
      <c r="E343" s="24">
        <v>21</v>
      </c>
      <c r="F343" s="25">
        <v>19</v>
      </c>
      <c r="G343" s="26">
        <v>2</v>
      </c>
      <c r="H343" s="24">
        <v>27</v>
      </c>
      <c r="I343" s="25">
        <v>25</v>
      </c>
      <c r="J343" s="26">
        <v>2</v>
      </c>
      <c r="K343" s="24">
        <v>31</v>
      </c>
      <c r="L343" s="61">
        <v>26.010000000000005</v>
      </c>
      <c r="M343" s="27">
        <v>53.553440984236836</v>
      </c>
    </row>
    <row r="344" spans="1:13" x14ac:dyDescent="0.2">
      <c r="A344" s="23" t="s">
        <v>130</v>
      </c>
      <c r="B344" s="24">
        <v>15</v>
      </c>
      <c r="C344" s="25">
        <v>13</v>
      </c>
      <c r="D344" s="26">
        <v>2</v>
      </c>
      <c r="E344" s="24">
        <v>17</v>
      </c>
      <c r="F344" s="25">
        <v>13</v>
      </c>
      <c r="G344" s="26">
        <v>4</v>
      </c>
      <c r="H344" s="24">
        <v>22</v>
      </c>
      <c r="I344" s="25">
        <v>17</v>
      </c>
      <c r="J344" s="26">
        <v>5</v>
      </c>
      <c r="K344" s="24">
        <v>18</v>
      </c>
      <c r="L344" s="61">
        <v>13.190000000000001</v>
      </c>
      <c r="M344" s="27">
        <v>56.905610310841553</v>
      </c>
    </row>
    <row r="345" spans="1:13" x14ac:dyDescent="0.2">
      <c r="A345" s="23" t="s">
        <v>131</v>
      </c>
      <c r="B345" s="24">
        <v>17</v>
      </c>
      <c r="C345" s="25">
        <v>15</v>
      </c>
      <c r="D345" s="26">
        <v>2</v>
      </c>
      <c r="E345" s="24">
        <v>17</v>
      </c>
      <c r="F345" s="25">
        <v>15</v>
      </c>
      <c r="G345" s="26">
        <v>2</v>
      </c>
      <c r="H345" s="24">
        <v>20</v>
      </c>
      <c r="I345" s="25">
        <v>16</v>
      </c>
      <c r="J345" s="26">
        <v>4</v>
      </c>
      <c r="K345" s="24">
        <v>21</v>
      </c>
      <c r="L345" s="61">
        <v>17.46</v>
      </c>
      <c r="M345" s="27">
        <v>56.230813287514316</v>
      </c>
    </row>
    <row r="346" spans="1:13" x14ac:dyDescent="0.2">
      <c r="A346" s="23" t="s">
        <v>132</v>
      </c>
      <c r="B346" s="24">
        <v>36</v>
      </c>
      <c r="C346" s="25">
        <v>31</v>
      </c>
      <c r="D346" s="26">
        <v>5</v>
      </c>
      <c r="E346" s="24">
        <v>36</v>
      </c>
      <c r="F346" s="25">
        <v>31</v>
      </c>
      <c r="G346" s="26">
        <v>5</v>
      </c>
      <c r="H346" s="24">
        <v>50</v>
      </c>
      <c r="I346" s="25">
        <v>43</v>
      </c>
      <c r="J346" s="26">
        <v>7</v>
      </c>
      <c r="K346" s="24">
        <v>72</v>
      </c>
      <c r="L346" s="61">
        <v>58.540000000000042</v>
      </c>
      <c r="M346" s="27">
        <v>51.42893747864705</v>
      </c>
    </row>
    <row r="347" spans="1:13" x14ac:dyDescent="0.2">
      <c r="A347" s="23" t="s">
        <v>133</v>
      </c>
      <c r="B347" s="24">
        <v>16</v>
      </c>
      <c r="C347" s="25">
        <v>14</v>
      </c>
      <c r="D347" s="26">
        <v>2</v>
      </c>
      <c r="E347" s="24">
        <v>16</v>
      </c>
      <c r="F347" s="25">
        <v>14</v>
      </c>
      <c r="G347" s="26">
        <v>2</v>
      </c>
      <c r="H347" s="24">
        <v>22</v>
      </c>
      <c r="I347" s="25">
        <v>19</v>
      </c>
      <c r="J347" s="26">
        <v>3</v>
      </c>
      <c r="K347" s="24">
        <v>35</v>
      </c>
      <c r="L347" s="61">
        <v>28.480000000000004</v>
      </c>
      <c r="M347" s="27">
        <v>53.47120786516853</v>
      </c>
    </row>
    <row r="348" spans="1:13" x14ac:dyDescent="0.2">
      <c r="A348" s="23" t="s">
        <v>134</v>
      </c>
      <c r="B348" s="24">
        <v>47</v>
      </c>
      <c r="C348" s="25">
        <v>37</v>
      </c>
      <c r="D348" s="26">
        <v>10</v>
      </c>
      <c r="E348" s="24">
        <v>47</v>
      </c>
      <c r="F348" s="25">
        <v>37</v>
      </c>
      <c r="G348" s="26">
        <v>10</v>
      </c>
      <c r="H348" s="24">
        <v>55</v>
      </c>
      <c r="I348" s="25">
        <v>42</v>
      </c>
      <c r="J348" s="26">
        <v>13</v>
      </c>
      <c r="K348" s="24">
        <v>52</v>
      </c>
      <c r="L348" s="61">
        <v>43.200000000000024</v>
      </c>
      <c r="M348" s="27">
        <v>54.24861111111106</v>
      </c>
    </row>
    <row r="349" spans="1:13" ht="13.5" thickBot="1" x14ac:dyDescent="0.25">
      <c r="A349" s="28" t="s">
        <v>135</v>
      </c>
      <c r="B349" s="29">
        <v>16</v>
      </c>
      <c r="C349" s="30">
        <v>14</v>
      </c>
      <c r="D349" s="31">
        <v>2</v>
      </c>
      <c r="E349" s="29">
        <v>16</v>
      </c>
      <c r="F349" s="30">
        <v>14</v>
      </c>
      <c r="G349" s="31">
        <v>2</v>
      </c>
      <c r="H349" s="29">
        <v>18</v>
      </c>
      <c r="I349" s="30">
        <v>14</v>
      </c>
      <c r="J349" s="31">
        <v>4</v>
      </c>
      <c r="K349" s="29">
        <v>24</v>
      </c>
      <c r="L349" s="74">
        <v>17.470000000000002</v>
      </c>
      <c r="M349" s="32">
        <v>53.007155123068117</v>
      </c>
    </row>
    <row r="350" spans="1:13" ht="13.5" thickBot="1" x14ac:dyDescent="0.25">
      <c r="A350" s="1185" t="s">
        <v>115</v>
      </c>
      <c r="B350" s="1186">
        <v>362</v>
      </c>
      <c r="C350" s="1187">
        <v>308</v>
      </c>
      <c r="D350" s="1188">
        <v>54</v>
      </c>
      <c r="E350" s="1186">
        <v>371</v>
      </c>
      <c r="F350" s="1187">
        <v>313</v>
      </c>
      <c r="G350" s="1188">
        <v>58</v>
      </c>
      <c r="H350" s="1186">
        <v>456</v>
      </c>
      <c r="I350" s="1187">
        <v>377</v>
      </c>
      <c r="J350" s="1188">
        <v>79</v>
      </c>
      <c r="K350" s="1186">
        <v>588</v>
      </c>
      <c r="L350" s="1189">
        <v>453.84999999999997</v>
      </c>
      <c r="M350" s="1190">
        <v>54.469086702655055</v>
      </c>
    </row>
    <row r="352" spans="1:13" ht="13.5" thickBot="1" x14ac:dyDescent="0.25">
      <c r="A352" s="11" t="s">
        <v>259</v>
      </c>
      <c r="B352" s="11"/>
    </row>
    <row r="353" spans="1:13" x14ac:dyDescent="0.2">
      <c r="A353" s="1002" t="s">
        <v>113</v>
      </c>
      <c r="B353" s="1004" t="s">
        <v>5</v>
      </c>
      <c r="C353" s="1005"/>
      <c r="D353" s="1006"/>
      <c r="E353" s="1004" t="s">
        <v>6</v>
      </c>
      <c r="F353" s="1005"/>
      <c r="G353" s="1006"/>
      <c r="H353" s="1004" t="s">
        <v>7</v>
      </c>
      <c r="I353" s="1005"/>
      <c r="J353" s="1006"/>
      <c r="K353" s="1007" t="s">
        <v>114</v>
      </c>
      <c r="L353" s="1008"/>
      <c r="M353" s="1009"/>
    </row>
    <row r="354" spans="1:13" ht="26.25" thickBot="1" x14ac:dyDescent="0.25">
      <c r="A354" s="1003"/>
      <c r="B354" s="12" t="s">
        <v>115</v>
      </c>
      <c r="C354" s="13" t="s">
        <v>116</v>
      </c>
      <c r="D354" s="14" t="s">
        <v>117</v>
      </c>
      <c r="E354" s="12" t="s">
        <v>115</v>
      </c>
      <c r="F354" s="13" t="s">
        <v>116</v>
      </c>
      <c r="G354" s="14" t="s">
        <v>117</v>
      </c>
      <c r="H354" s="12" t="s">
        <v>115</v>
      </c>
      <c r="I354" s="13" t="s">
        <v>116</v>
      </c>
      <c r="J354" s="14" t="s">
        <v>117</v>
      </c>
      <c r="K354" s="15" t="s">
        <v>118</v>
      </c>
      <c r="L354" s="954" t="s">
        <v>119</v>
      </c>
      <c r="M354" s="16" t="s">
        <v>120</v>
      </c>
    </row>
    <row r="355" spans="1:13" x14ac:dyDescent="0.2">
      <c r="A355" s="17" t="s">
        <v>121</v>
      </c>
      <c r="B355" s="18">
        <v>14</v>
      </c>
      <c r="C355" s="19">
        <v>9</v>
      </c>
      <c r="D355" s="20">
        <v>5</v>
      </c>
      <c r="E355" s="18">
        <v>14</v>
      </c>
      <c r="F355" s="19">
        <v>9</v>
      </c>
      <c r="G355" s="20">
        <v>5</v>
      </c>
      <c r="H355" s="18">
        <v>23</v>
      </c>
      <c r="I355" s="19">
        <v>13</v>
      </c>
      <c r="J355" s="20">
        <v>10</v>
      </c>
      <c r="K355" s="21">
        <v>55</v>
      </c>
      <c r="L355" s="56">
        <v>37.13000000000001</v>
      </c>
      <c r="M355" s="22">
        <v>49.615270670616731</v>
      </c>
    </row>
    <row r="356" spans="1:13" x14ac:dyDescent="0.2">
      <c r="A356" s="23" t="s">
        <v>123</v>
      </c>
      <c r="B356" s="24">
        <v>3</v>
      </c>
      <c r="C356" s="25">
        <v>2</v>
      </c>
      <c r="D356" s="26">
        <v>1</v>
      </c>
      <c r="E356" s="24">
        <v>3</v>
      </c>
      <c r="F356" s="25">
        <v>2</v>
      </c>
      <c r="G356" s="26">
        <v>1</v>
      </c>
      <c r="H356" s="24">
        <v>4</v>
      </c>
      <c r="I356" s="25">
        <v>3</v>
      </c>
      <c r="J356" s="26">
        <v>1</v>
      </c>
      <c r="K356" s="24">
        <v>4</v>
      </c>
      <c r="L356" s="61">
        <v>2.34</v>
      </c>
      <c r="M356" s="27">
        <v>66.623931623931625</v>
      </c>
    </row>
    <row r="357" spans="1:13" x14ac:dyDescent="0.2">
      <c r="A357" s="23" t="s">
        <v>124</v>
      </c>
      <c r="B357" s="24">
        <v>2</v>
      </c>
      <c r="C357" s="25">
        <v>1</v>
      </c>
      <c r="D357" s="26">
        <v>1</v>
      </c>
      <c r="E357" s="24">
        <v>2</v>
      </c>
      <c r="F357" s="25">
        <v>1</v>
      </c>
      <c r="G357" s="26">
        <v>1</v>
      </c>
      <c r="H357" s="24">
        <v>2</v>
      </c>
      <c r="I357" s="25">
        <v>1</v>
      </c>
      <c r="J357" s="26">
        <v>1</v>
      </c>
      <c r="K357" s="24">
        <v>9</v>
      </c>
      <c r="L357" s="61">
        <v>5.91</v>
      </c>
      <c r="M357" s="27">
        <v>52.237732656514375</v>
      </c>
    </row>
    <row r="358" spans="1:13" x14ac:dyDescent="0.2">
      <c r="A358" s="23" t="s">
        <v>125</v>
      </c>
      <c r="B358" s="24">
        <v>2</v>
      </c>
      <c r="C358" s="25">
        <v>1</v>
      </c>
      <c r="D358" s="26">
        <v>1</v>
      </c>
      <c r="E358" s="24">
        <v>2</v>
      </c>
      <c r="F358" s="25">
        <v>1</v>
      </c>
      <c r="G358" s="26">
        <v>1</v>
      </c>
      <c r="H358" s="24">
        <v>2</v>
      </c>
      <c r="I358" s="25">
        <v>1</v>
      </c>
      <c r="J358" s="26">
        <v>1</v>
      </c>
      <c r="K358" s="24">
        <v>7</v>
      </c>
      <c r="L358" s="61">
        <v>4.45</v>
      </c>
      <c r="M358" s="27">
        <v>46.398876404494381</v>
      </c>
    </row>
    <row r="359" spans="1:13" x14ac:dyDescent="0.2">
      <c r="A359" s="23" t="s">
        <v>126</v>
      </c>
      <c r="B359" s="24">
        <v>3</v>
      </c>
      <c r="C359" s="25">
        <v>3</v>
      </c>
      <c r="D359" s="26">
        <v>0</v>
      </c>
      <c r="E359" s="24">
        <v>3</v>
      </c>
      <c r="F359" s="25">
        <v>3</v>
      </c>
      <c r="G359" s="26">
        <v>0</v>
      </c>
      <c r="H359" s="24">
        <v>3</v>
      </c>
      <c r="I359" s="25">
        <v>3</v>
      </c>
      <c r="J359" s="26">
        <v>0</v>
      </c>
      <c r="K359" s="24">
        <v>6</v>
      </c>
      <c r="L359" s="61">
        <v>1.8499999999999999</v>
      </c>
      <c r="M359" s="27">
        <v>49.26216216216217</v>
      </c>
    </row>
    <row r="360" spans="1:13" x14ac:dyDescent="0.2">
      <c r="A360" s="23" t="s">
        <v>127</v>
      </c>
      <c r="B360" s="24">
        <v>2</v>
      </c>
      <c r="C360" s="25">
        <v>1</v>
      </c>
      <c r="D360" s="26">
        <v>1</v>
      </c>
      <c r="E360" s="24">
        <v>2</v>
      </c>
      <c r="F360" s="25">
        <v>1</v>
      </c>
      <c r="G360" s="26">
        <v>1</v>
      </c>
      <c r="H360" s="24">
        <v>3</v>
      </c>
      <c r="I360" s="25">
        <v>2</v>
      </c>
      <c r="J360" s="26">
        <v>1</v>
      </c>
      <c r="K360" s="24">
        <v>2</v>
      </c>
      <c r="L360" s="61">
        <v>1.3900000000000001</v>
      </c>
      <c r="M360" s="27">
        <v>48.874100719424462</v>
      </c>
    </row>
    <row r="361" spans="1:13" x14ac:dyDescent="0.2">
      <c r="A361" s="23" t="s">
        <v>128</v>
      </c>
      <c r="B361" s="24">
        <v>1</v>
      </c>
      <c r="C361" s="25">
        <v>1</v>
      </c>
      <c r="D361" s="26">
        <v>0</v>
      </c>
      <c r="E361" s="24">
        <v>1</v>
      </c>
      <c r="F361" s="25">
        <v>1</v>
      </c>
      <c r="G361" s="26">
        <v>0</v>
      </c>
      <c r="H361" s="24">
        <v>2</v>
      </c>
      <c r="I361" s="25">
        <v>2</v>
      </c>
      <c r="J361" s="26">
        <v>0</v>
      </c>
      <c r="K361" s="24">
        <v>3</v>
      </c>
      <c r="L361" s="61">
        <v>1.3699999999999999</v>
      </c>
      <c r="M361" s="27">
        <v>53.660583941605843</v>
      </c>
    </row>
    <row r="362" spans="1:13" x14ac:dyDescent="0.2">
      <c r="A362" s="23" t="s">
        <v>129</v>
      </c>
      <c r="B362" s="24">
        <v>3</v>
      </c>
      <c r="C362" s="25">
        <v>1</v>
      </c>
      <c r="D362" s="26">
        <v>2</v>
      </c>
      <c r="E362" s="24">
        <v>3</v>
      </c>
      <c r="F362" s="25">
        <v>1</v>
      </c>
      <c r="G362" s="26">
        <v>2</v>
      </c>
      <c r="H362" s="24">
        <v>3</v>
      </c>
      <c r="I362" s="25">
        <v>1</v>
      </c>
      <c r="J362" s="26">
        <v>2</v>
      </c>
      <c r="K362" s="24">
        <v>5</v>
      </c>
      <c r="L362" s="61">
        <v>4.1400000000000006</v>
      </c>
      <c r="M362" s="27">
        <v>43.545893719806756</v>
      </c>
    </row>
    <row r="363" spans="1:13" x14ac:dyDescent="0.2">
      <c r="A363" s="23" t="s">
        <v>130</v>
      </c>
      <c r="B363" s="24">
        <v>2</v>
      </c>
      <c r="C363" s="25">
        <v>1</v>
      </c>
      <c r="D363" s="26">
        <v>1</v>
      </c>
      <c r="E363" s="24">
        <v>2</v>
      </c>
      <c r="F363" s="25">
        <v>1</v>
      </c>
      <c r="G363" s="26">
        <v>1</v>
      </c>
      <c r="H363" s="24">
        <v>2</v>
      </c>
      <c r="I363" s="25">
        <v>1</v>
      </c>
      <c r="J363" s="26">
        <v>1</v>
      </c>
      <c r="K363" s="24">
        <v>3</v>
      </c>
      <c r="L363" s="61">
        <v>1.44</v>
      </c>
      <c r="M363" s="27">
        <v>48.69444444444445</v>
      </c>
    </row>
    <row r="364" spans="1:13" x14ac:dyDescent="0.2">
      <c r="A364" s="23" t="s">
        <v>131</v>
      </c>
      <c r="B364" s="24">
        <v>1</v>
      </c>
      <c r="C364" s="25">
        <v>1</v>
      </c>
      <c r="D364" s="26">
        <v>0</v>
      </c>
      <c r="E364" s="24">
        <v>1</v>
      </c>
      <c r="F364" s="25">
        <v>1</v>
      </c>
      <c r="G364" s="26">
        <v>0</v>
      </c>
      <c r="H364" s="24">
        <v>1</v>
      </c>
      <c r="I364" s="25">
        <v>1</v>
      </c>
      <c r="J364" s="26">
        <v>0</v>
      </c>
      <c r="K364" s="24">
        <v>1</v>
      </c>
      <c r="L364" s="61">
        <v>0.6</v>
      </c>
      <c r="M364" s="27">
        <v>58.5</v>
      </c>
    </row>
    <row r="365" spans="1:13" x14ac:dyDescent="0.2">
      <c r="A365" s="23" t="s">
        <v>132</v>
      </c>
      <c r="B365" s="24">
        <v>6</v>
      </c>
      <c r="C365" s="25">
        <v>4</v>
      </c>
      <c r="D365" s="26">
        <v>2</v>
      </c>
      <c r="E365" s="24">
        <v>6</v>
      </c>
      <c r="F365" s="25">
        <v>4</v>
      </c>
      <c r="G365" s="26">
        <v>2</v>
      </c>
      <c r="H365" s="24">
        <v>7</v>
      </c>
      <c r="I365" s="25">
        <v>4</v>
      </c>
      <c r="J365" s="26">
        <v>3</v>
      </c>
      <c r="K365" s="24">
        <v>15</v>
      </c>
      <c r="L365" s="61">
        <v>10.899999999999999</v>
      </c>
      <c r="M365" s="27">
        <v>54.235779816513769</v>
      </c>
    </row>
    <row r="366" spans="1:13" x14ac:dyDescent="0.2">
      <c r="A366" s="23" t="s">
        <v>133</v>
      </c>
      <c r="B366" s="24">
        <v>4</v>
      </c>
      <c r="C366" s="25">
        <v>3</v>
      </c>
      <c r="D366" s="26">
        <v>1</v>
      </c>
      <c r="E366" s="24">
        <v>4</v>
      </c>
      <c r="F366" s="25">
        <v>3</v>
      </c>
      <c r="G366" s="26">
        <v>1</v>
      </c>
      <c r="H366" s="24">
        <v>4</v>
      </c>
      <c r="I366" s="25">
        <v>3</v>
      </c>
      <c r="J366" s="26">
        <v>1</v>
      </c>
      <c r="K366" s="24">
        <v>9</v>
      </c>
      <c r="L366" s="61">
        <v>3.6399999999999997</v>
      </c>
      <c r="M366" s="27">
        <v>54.041208791208803</v>
      </c>
    </row>
    <row r="367" spans="1:13" x14ac:dyDescent="0.2">
      <c r="A367" s="23" t="s">
        <v>134</v>
      </c>
      <c r="B367" s="24">
        <v>8</v>
      </c>
      <c r="C367" s="25">
        <v>7</v>
      </c>
      <c r="D367" s="26">
        <v>1</v>
      </c>
      <c r="E367" s="24">
        <v>8</v>
      </c>
      <c r="F367" s="25">
        <v>7</v>
      </c>
      <c r="G367" s="26">
        <v>1</v>
      </c>
      <c r="H367" s="24">
        <v>9</v>
      </c>
      <c r="I367" s="25">
        <v>8</v>
      </c>
      <c r="J367" s="26">
        <v>1</v>
      </c>
      <c r="K367" s="24">
        <v>14</v>
      </c>
      <c r="L367" s="61">
        <v>8.9600000000000009</v>
      </c>
      <c r="M367" s="27">
        <v>47.080357142857139</v>
      </c>
    </row>
    <row r="368" spans="1:13" ht="13.5" thickBot="1" x14ac:dyDescent="0.25">
      <c r="A368" s="28" t="s">
        <v>135</v>
      </c>
      <c r="B368" s="29">
        <v>2</v>
      </c>
      <c r="C368" s="30">
        <v>1</v>
      </c>
      <c r="D368" s="31">
        <v>1</v>
      </c>
      <c r="E368" s="29">
        <v>2</v>
      </c>
      <c r="F368" s="30">
        <v>1</v>
      </c>
      <c r="G368" s="31">
        <v>1</v>
      </c>
      <c r="H368" s="29">
        <v>2</v>
      </c>
      <c r="I368" s="30">
        <v>1</v>
      </c>
      <c r="J368" s="31">
        <v>1</v>
      </c>
      <c r="K368" s="29">
        <v>7</v>
      </c>
      <c r="L368" s="74">
        <v>1.79</v>
      </c>
      <c r="M368" s="32">
        <v>53.153631284916209</v>
      </c>
    </row>
    <row r="369" spans="1:13" ht="13.5" thickBot="1" x14ac:dyDescent="0.25">
      <c r="A369" s="1185" t="s">
        <v>115</v>
      </c>
      <c r="B369" s="1186">
        <v>51</v>
      </c>
      <c r="C369" s="1187">
        <v>34</v>
      </c>
      <c r="D369" s="1188">
        <v>17</v>
      </c>
      <c r="E369" s="1186">
        <v>53</v>
      </c>
      <c r="F369" s="1187">
        <v>36</v>
      </c>
      <c r="G369" s="1188">
        <v>17</v>
      </c>
      <c r="H369" s="1186">
        <v>67</v>
      </c>
      <c r="I369" s="1187">
        <v>44</v>
      </c>
      <c r="J369" s="1188">
        <v>23</v>
      </c>
      <c r="K369" s="1186">
        <v>127</v>
      </c>
      <c r="L369" s="1189">
        <v>85.910000000000011</v>
      </c>
      <c r="M369" s="1190">
        <v>50.474508206262357</v>
      </c>
    </row>
    <row r="371" spans="1:13" ht="13.5" thickBot="1" x14ac:dyDescent="0.25">
      <c r="A371" s="11" t="s">
        <v>260</v>
      </c>
      <c r="B371" s="11"/>
    </row>
    <row r="372" spans="1:13" x14ac:dyDescent="0.2">
      <c r="A372" s="1002" t="s">
        <v>113</v>
      </c>
      <c r="B372" s="1004" t="s">
        <v>5</v>
      </c>
      <c r="C372" s="1005"/>
      <c r="D372" s="1006"/>
      <c r="E372" s="1004" t="s">
        <v>6</v>
      </c>
      <c r="F372" s="1005"/>
      <c r="G372" s="1006"/>
      <c r="H372" s="1004" t="s">
        <v>7</v>
      </c>
      <c r="I372" s="1005"/>
      <c r="J372" s="1006"/>
      <c r="K372" s="1007" t="s">
        <v>114</v>
      </c>
      <c r="L372" s="1008"/>
      <c r="M372" s="1009"/>
    </row>
    <row r="373" spans="1:13" ht="26.25" thickBot="1" x14ac:dyDescent="0.25">
      <c r="A373" s="1003"/>
      <c r="B373" s="12" t="s">
        <v>115</v>
      </c>
      <c r="C373" s="13" t="s">
        <v>116</v>
      </c>
      <c r="D373" s="14" t="s">
        <v>117</v>
      </c>
      <c r="E373" s="12" t="s">
        <v>115</v>
      </c>
      <c r="F373" s="13" t="s">
        <v>116</v>
      </c>
      <c r="G373" s="14" t="s">
        <v>117</v>
      </c>
      <c r="H373" s="12" t="s">
        <v>115</v>
      </c>
      <c r="I373" s="13" t="s">
        <v>116</v>
      </c>
      <c r="J373" s="14" t="s">
        <v>117</v>
      </c>
      <c r="K373" s="15" t="s">
        <v>118</v>
      </c>
      <c r="L373" s="954" t="s">
        <v>119</v>
      </c>
      <c r="M373" s="16" t="s">
        <v>120</v>
      </c>
    </row>
    <row r="374" spans="1:13" x14ac:dyDescent="0.2">
      <c r="A374" s="17" t="s">
        <v>121</v>
      </c>
      <c r="B374" s="18">
        <v>107</v>
      </c>
      <c r="C374" s="19">
        <v>92</v>
      </c>
      <c r="D374" s="20">
        <v>15</v>
      </c>
      <c r="E374" s="18">
        <v>107</v>
      </c>
      <c r="F374" s="19">
        <v>92</v>
      </c>
      <c r="G374" s="20">
        <v>15</v>
      </c>
      <c r="H374" s="18">
        <v>144</v>
      </c>
      <c r="I374" s="19">
        <v>111</v>
      </c>
      <c r="J374" s="20">
        <v>33</v>
      </c>
      <c r="K374" s="21">
        <v>309</v>
      </c>
      <c r="L374" s="56">
        <v>205.48000000000027</v>
      </c>
      <c r="M374" s="22">
        <v>52.632178314191073</v>
      </c>
    </row>
    <row r="375" spans="1:13" x14ac:dyDescent="0.2">
      <c r="A375" s="23" t="s">
        <v>123</v>
      </c>
      <c r="B375" s="24">
        <v>53</v>
      </c>
      <c r="C375" s="25">
        <v>42</v>
      </c>
      <c r="D375" s="26">
        <v>11</v>
      </c>
      <c r="E375" s="24">
        <v>54</v>
      </c>
      <c r="F375" s="25">
        <v>42</v>
      </c>
      <c r="G375" s="26">
        <v>12</v>
      </c>
      <c r="H375" s="24">
        <v>75</v>
      </c>
      <c r="I375" s="25">
        <v>49</v>
      </c>
      <c r="J375" s="26">
        <v>26</v>
      </c>
      <c r="K375" s="24">
        <v>87</v>
      </c>
      <c r="L375" s="61">
        <v>58.900000000000048</v>
      </c>
      <c r="M375" s="27">
        <v>51.385059422750373</v>
      </c>
    </row>
    <row r="376" spans="1:13" x14ac:dyDescent="0.2">
      <c r="A376" s="23" t="s">
        <v>124</v>
      </c>
      <c r="B376" s="24">
        <v>32</v>
      </c>
      <c r="C376" s="25">
        <v>26</v>
      </c>
      <c r="D376" s="26">
        <v>6</v>
      </c>
      <c r="E376" s="24">
        <v>32</v>
      </c>
      <c r="F376" s="25">
        <v>26</v>
      </c>
      <c r="G376" s="26">
        <v>6</v>
      </c>
      <c r="H376" s="24">
        <v>45</v>
      </c>
      <c r="I376" s="25">
        <v>28</v>
      </c>
      <c r="J376" s="26">
        <v>17</v>
      </c>
      <c r="K376" s="24">
        <v>54</v>
      </c>
      <c r="L376" s="61">
        <v>35.29</v>
      </c>
      <c r="M376" s="27">
        <v>54.244120147350507</v>
      </c>
    </row>
    <row r="377" spans="1:13" x14ac:dyDescent="0.2">
      <c r="A377" s="23" t="s">
        <v>125</v>
      </c>
      <c r="B377" s="24">
        <v>27</v>
      </c>
      <c r="C377" s="25">
        <v>22</v>
      </c>
      <c r="D377" s="26">
        <v>5</v>
      </c>
      <c r="E377" s="24">
        <v>27</v>
      </c>
      <c r="F377" s="25">
        <v>22</v>
      </c>
      <c r="G377" s="26">
        <v>5</v>
      </c>
      <c r="H377" s="24">
        <v>37</v>
      </c>
      <c r="I377" s="25">
        <v>27</v>
      </c>
      <c r="J377" s="26">
        <v>10</v>
      </c>
      <c r="K377" s="24">
        <v>48</v>
      </c>
      <c r="L377" s="61">
        <v>34.370000000000012</v>
      </c>
      <c r="M377" s="27">
        <v>54.881146348559767</v>
      </c>
    </row>
    <row r="378" spans="1:13" x14ac:dyDescent="0.2">
      <c r="A378" s="23" t="s">
        <v>126</v>
      </c>
      <c r="B378" s="24">
        <v>14</v>
      </c>
      <c r="C378" s="25">
        <v>11</v>
      </c>
      <c r="D378" s="26">
        <v>3</v>
      </c>
      <c r="E378" s="24">
        <v>15</v>
      </c>
      <c r="F378" s="25">
        <v>11</v>
      </c>
      <c r="G378" s="26">
        <v>4</v>
      </c>
      <c r="H378" s="24">
        <v>25</v>
      </c>
      <c r="I378" s="25">
        <v>16</v>
      </c>
      <c r="J378" s="26">
        <v>9</v>
      </c>
      <c r="K378" s="24">
        <v>20</v>
      </c>
      <c r="L378" s="61">
        <v>16.809999999999999</v>
      </c>
      <c r="M378" s="27">
        <v>52.164485425342058</v>
      </c>
    </row>
    <row r="379" spans="1:13" x14ac:dyDescent="0.2">
      <c r="A379" s="23" t="s">
        <v>127</v>
      </c>
      <c r="B379" s="24">
        <v>38</v>
      </c>
      <c r="C379" s="25">
        <v>33</v>
      </c>
      <c r="D379" s="26">
        <v>5</v>
      </c>
      <c r="E379" s="24">
        <v>42</v>
      </c>
      <c r="F379" s="25">
        <v>33</v>
      </c>
      <c r="G379" s="26">
        <v>9</v>
      </c>
      <c r="H379" s="24">
        <v>62</v>
      </c>
      <c r="I379" s="25">
        <v>39</v>
      </c>
      <c r="J379" s="26">
        <v>23</v>
      </c>
      <c r="K379" s="24">
        <v>73</v>
      </c>
      <c r="L379" s="61">
        <v>51.210000000000086</v>
      </c>
      <c r="M379" s="27">
        <v>52.990138644795849</v>
      </c>
    </row>
    <row r="380" spans="1:13" x14ac:dyDescent="0.2">
      <c r="A380" s="23" t="s">
        <v>128</v>
      </c>
      <c r="B380" s="24">
        <v>28</v>
      </c>
      <c r="C380" s="25">
        <v>23</v>
      </c>
      <c r="D380" s="26">
        <v>5</v>
      </c>
      <c r="E380" s="24">
        <v>29</v>
      </c>
      <c r="F380" s="25">
        <v>23</v>
      </c>
      <c r="G380" s="26">
        <v>6</v>
      </c>
      <c r="H380" s="24">
        <v>34</v>
      </c>
      <c r="I380" s="25">
        <v>23</v>
      </c>
      <c r="J380" s="26">
        <v>11</v>
      </c>
      <c r="K380" s="24">
        <v>36</v>
      </c>
      <c r="L380" s="61">
        <v>24.8</v>
      </c>
      <c r="M380" s="27">
        <v>54.933064516129043</v>
      </c>
    </row>
    <row r="381" spans="1:13" x14ac:dyDescent="0.2">
      <c r="A381" s="23" t="s">
        <v>129</v>
      </c>
      <c r="B381" s="24">
        <v>26</v>
      </c>
      <c r="C381" s="25">
        <v>22</v>
      </c>
      <c r="D381" s="26">
        <v>4</v>
      </c>
      <c r="E381" s="24">
        <v>26</v>
      </c>
      <c r="F381" s="25">
        <v>22</v>
      </c>
      <c r="G381" s="26">
        <v>4</v>
      </c>
      <c r="H381" s="24">
        <v>52</v>
      </c>
      <c r="I381" s="25">
        <v>30</v>
      </c>
      <c r="J381" s="26">
        <v>22</v>
      </c>
      <c r="K381" s="24">
        <v>39</v>
      </c>
      <c r="L381" s="61">
        <v>25.5</v>
      </c>
      <c r="M381" s="27">
        <v>54.504313725490171</v>
      </c>
    </row>
    <row r="382" spans="1:13" x14ac:dyDescent="0.2">
      <c r="A382" s="23" t="s">
        <v>130</v>
      </c>
      <c r="B382" s="24">
        <v>27</v>
      </c>
      <c r="C382" s="25">
        <v>25</v>
      </c>
      <c r="D382" s="26">
        <v>2</v>
      </c>
      <c r="E382" s="24">
        <v>30</v>
      </c>
      <c r="F382" s="25">
        <v>25</v>
      </c>
      <c r="G382" s="26">
        <v>5</v>
      </c>
      <c r="H382" s="24">
        <v>46</v>
      </c>
      <c r="I382" s="25">
        <v>35</v>
      </c>
      <c r="J382" s="26">
        <v>11</v>
      </c>
      <c r="K382" s="24">
        <v>41</v>
      </c>
      <c r="L382" s="61">
        <v>23.819999999999997</v>
      </c>
      <c r="M382" s="27">
        <v>52.519731318219989</v>
      </c>
    </row>
    <row r="383" spans="1:13" x14ac:dyDescent="0.2">
      <c r="A383" s="23" t="s">
        <v>131</v>
      </c>
      <c r="B383" s="24">
        <v>32</v>
      </c>
      <c r="C383" s="25">
        <v>25</v>
      </c>
      <c r="D383" s="26">
        <v>7</v>
      </c>
      <c r="E383" s="24">
        <v>32</v>
      </c>
      <c r="F383" s="25">
        <v>25</v>
      </c>
      <c r="G383" s="26">
        <v>7</v>
      </c>
      <c r="H383" s="24">
        <v>42</v>
      </c>
      <c r="I383" s="25">
        <v>29</v>
      </c>
      <c r="J383" s="26">
        <v>13</v>
      </c>
      <c r="K383" s="24">
        <v>45</v>
      </c>
      <c r="L383" s="61">
        <v>29.140000000000004</v>
      </c>
      <c r="M383" s="27">
        <v>52.494509265614262</v>
      </c>
    </row>
    <row r="384" spans="1:13" x14ac:dyDescent="0.2">
      <c r="A384" s="23" t="s">
        <v>132</v>
      </c>
      <c r="B384" s="24">
        <v>69</v>
      </c>
      <c r="C384" s="25">
        <v>53</v>
      </c>
      <c r="D384" s="26">
        <v>16</v>
      </c>
      <c r="E384" s="24">
        <v>69</v>
      </c>
      <c r="F384" s="25">
        <v>53</v>
      </c>
      <c r="G384" s="26">
        <v>16</v>
      </c>
      <c r="H384" s="24">
        <v>96</v>
      </c>
      <c r="I384" s="25">
        <v>65</v>
      </c>
      <c r="J384" s="26">
        <v>31</v>
      </c>
      <c r="K384" s="24">
        <v>155</v>
      </c>
      <c r="L384" s="61">
        <v>105.76999999999985</v>
      </c>
      <c r="M384" s="27">
        <v>52.956934858655664</v>
      </c>
    </row>
    <row r="385" spans="1:13" x14ac:dyDescent="0.2">
      <c r="A385" s="23" t="s">
        <v>133</v>
      </c>
      <c r="B385" s="24">
        <v>41</v>
      </c>
      <c r="C385" s="25">
        <v>34</v>
      </c>
      <c r="D385" s="26">
        <v>7</v>
      </c>
      <c r="E385" s="24">
        <v>42</v>
      </c>
      <c r="F385" s="25">
        <v>35</v>
      </c>
      <c r="G385" s="26">
        <v>7</v>
      </c>
      <c r="H385" s="24">
        <v>64</v>
      </c>
      <c r="I385" s="25">
        <v>44</v>
      </c>
      <c r="J385" s="26">
        <v>20</v>
      </c>
      <c r="K385" s="24">
        <v>84</v>
      </c>
      <c r="L385" s="61">
        <v>51.230000000000018</v>
      </c>
      <c r="M385" s="27">
        <v>53.447686902205724</v>
      </c>
    </row>
    <row r="386" spans="1:13" x14ac:dyDescent="0.2">
      <c r="A386" s="23" t="s">
        <v>134</v>
      </c>
      <c r="B386" s="24">
        <v>70</v>
      </c>
      <c r="C386" s="25">
        <v>55</v>
      </c>
      <c r="D386" s="26">
        <v>15</v>
      </c>
      <c r="E386" s="24">
        <v>71</v>
      </c>
      <c r="F386" s="25">
        <v>56</v>
      </c>
      <c r="G386" s="26">
        <v>15</v>
      </c>
      <c r="H386" s="24">
        <v>98</v>
      </c>
      <c r="I386" s="25">
        <v>67</v>
      </c>
      <c r="J386" s="26">
        <v>31</v>
      </c>
      <c r="K386" s="24">
        <v>103</v>
      </c>
      <c r="L386" s="61">
        <v>71.890000000000015</v>
      </c>
      <c r="M386" s="27">
        <v>52.664000556405625</v>
      </c>
    </row>
    <row r="387" spans="1:13" ht="13.5" thickBot="1" x14ac:dyDescent="0.25">
      <c r="A387" s="28" t="s">
        <v>135</v>
      </c>
      <c r="B387" s="29">
        <v>25</v>
      </c>
      <c r="C387" s="30">
        <v>21</v>
      </c>
      <c r="D387" s="31">
        <v>4</v>
      </c>
      <c r="E387" s="29">
        <v>25</v>
      </c>
      <c r="F387" s="30">
        <v>21</v>
      </c>
      <c r="G387" s="31">
        <v>4</v>
      </c>
      <c r="H387" s="29">
        <v>30</v>
      </c>
      <c r="I387" s="30">
        <v>23</v>
      </c>
      <c r="J387" s="31">
        <v>7</v>
      </c>
      <c r="K387" s="29">
        <v>48</v>
      </c>
      <c r="L387" s="74">
        <v>31.499999999999989</v>
      </c>
      <c r="M387" s="32">
        <v>52.123809523809534</v>
      </c>
    </row>
    <row r="388" spans="1:13" ht="13.5" thickBot="1" x14ac:dyDescent="0.25">
      <c r="A388" s="1185" t="s">
        <v>115</v>
      </c>
      <c r="B388" s="1186">
        <v>582</v>
      </c>
      <c r="C388" s="1187">
        <v>478</v>
      </c>
      <c r="D388" s="1188">
        <v>104</v>
      </c>
      <c r="E388" s="1186">
        <v>601</v>
      </c>
      <c r="F388" s="1187">
        <v>486</v>
      </c>
      <c r="G388" s="1188">
        <v>115</v>
      </c>
      <c r="H388" s="1186">
        <v>850</v>
      </c>
      <c r="I388" s="1187">
        <v>586</v>
      </c>
      <c r="J388" s="1188">
        <v>264</v>
      </c>
      <c r="K388" s="1186">
        <v>1105</v>
      </c>
      <c r="L388" s="1189">
        <v>765.71000000000026</v>
      </c>
      <c r="M388" s="1190">
        <v>52.934786015593346</v>
      </c>
    </row>
    <row r="390" spans="1:13" ht="13.5" thickBot="1" x14ac:dyDescent="0.25">
      <c r="A390" s="11" t="s">
        <v>261</v>
      </c>
      <c r="B390" s="11"/>
    </row>
    <row r="391" spans="1:13" x14ac:dyDescent="0.2">
      <c r="A391" s="1002" t="s">
        <v>113</v>
      </c>
      <c r="B391" s="1004" t="s">
        <v>5</v>
      </c>
      <c r="C391" s="1005"/>
      <c r="D391" s="1006"/>
      <c r="E391" s="1004" t="s">
        <v>6</v>
      </c>
      <c r="F391" s="1005"/>
      <c r="G391" s="1006"/>
      <c r="H391" s="1004" t="s">
        <v>7</v>
      </c>
      <c r="I391" s="1005"/>
      <c r="J391" s="1006"/>
      <c r="K391" s="1004" t="s">
        <v>114</v>
      </c>
      <c r="L391" s="1005"/>
      <c r="M391" s="1006"/>
    </row>
    <row r="392" spans="1:13" ht="26.25" thickBot="1" x14ac:dyDescent="0.25">
      <c r="A392" s="1003"/>
      <c r="B392" s="12" t="s">
        <v>115</v>
      </c>
      <c r="C392" s="13" t="s">
        <v>116</v>
      </c>
      <c r="D392" s="14" t="s">
        <v>117</v>
      </c>
      <c r="E392" s="12" t="s">
        <v>115</v>
      </c>
      <c r="F392" s="13" t="s">
        <v>116</v>
      </c>
      <c r="G392" s="14" t="s">
        <v>117</v>
      </c>
      <c r="H392" s="12" t="s">
        <v>115</v>
      </c>
      <c r="I392" s="13" t="s">
        <v>116</v>
      </c>
      <c r="J392" s="14" t="s">
        <v>117</v>
      </c>
      <c r="K392" s="15" t="s">
        <v>118</v>
      </c>
      <c r="L392" s="954" t="s">
        <v>119</v>
      </c>
      <c r="M392" s="16" t="s">
        <v>120</v>
      </c>
    </row>
    <row r="393" spans="1:13" x14ac:dyDescent="0.2">
      <c r="A393" s="17" t="s">
        <v>121</v>
      </c>
      <c r="B393" s="18">
        <v>16</v>
      </c>
      <c r="C393" s="19">
        <v>7</v>
      </c>
      <c r="D393" s="20">
        <v>9</v>
      </c>
      <c r="E393" s="18">
        <v>16</v>
      </c>
      <c r="F393" s="19">
        <v>7</v>
      </c>
      <c r="G393" s="20">
        <v>9</v>
      </c>
      <c r="H393" s="18">
        <v>31</v>
      </c>
      <c r="I393" s="19">
        <v>8</v>
      </c>
      <c r="J393" s="20">
        <v>23</v>
      </c>
      <c r="K393" s="21">
        <v>97</v>
      </c>
      <c r="L393" s="56">
        <v>40.420000000000023</v>
      </c>
      <c r="M393" s="22">
        <v>49.837456704601664</v>
      </c>
    </row>
    <row r="394" spans="1:13" x14ac:dyDescent="0.2">
      <c r="A394" s="23" t="s">
        <v>123</v>
      </c>
      <c r="B394" s="24">
        <v>13</v>
      </c>
      <c r="C394" s="25">
        <v>1</v>
      </c>
      <c r="D394" s="26">
        <v>12</v>
      </c>
      <c r="E394" s="24">
        <v>13</v>
      </c>
      <c r="F394" s="25">
        <v>1</v>
      </c>
      <c r="G394" s="26">
        <v>12</v>
      </c>
      <c r="H394" s="24">
        <v>33</v>
      </c>
      <c r="I394" s="25">
        <v>1</v>
      </c>
      <c r="J394" s="26">
        <v>32</v>
      </c>
      <c r="K394" s="24">
        <v>38</v>
      </c>
      <c r="L394" s="61">
        <v>14.500000000000004</v>
      </c>
      <c r="M394" s="27">
        <v>52.155862068965504</v>
      </c>
    </row>
    <row r="395" spans="1:13" x14ac:dyDescent="0.2">
      <c r="A395" s="23" t="s">
        <v>124</v>
      </c>
      <c r="B395" s="24">
        <v>12</v>
      </c>
      <c r="C395" s="25">
        <v>5</v>
      </c>
      <c r="D395" s="26">
        <v>7</v>
      </c>
      <c r="E395" s="24">
        <v>12</v>
      </c>
      <c r="F395" s="25">
        <v>5</v>
      </c>
      <c r="G395" s="26">
        <v>7</v>
      </c>
      <c r="H395" s="24">
        <v>22</v>
      </c>
      <c r="I395" s="25">
        <v>6</v>
      </c>
      <c r="J395" s="26">
        <v>16</v>
      </c>
      <c r="K395" s="24">
        <v>33</v>
      </c>
      <c r="L395" s="61">
        <v>9.879999999999999</v>
      </c>
      <c r="M395" s="27">
        <v>51.296558704453453</v>
      </c>
    </row>
    <row r="396" spans="1:13" x14ac:dyDescent="0.2">
      <c r="A396" s="23" t="s">
        <v>125</v>
      </c>
      <c r="B396" s="24">
        <v>10</v>
      </c>
      <c r="C396" s="25">
        <v>3</v>
      </c>
      <c r="D396" s="26">
        <v>7</v>
      </c>
      <c r="E396" s="24">
        <v>10</v>
      </c>
      <c r="F396" s="25">
        <v>3</v>
      </c>
      <c r="G396" s="26">
        <v>7</v>
      </c>
      <c r="H396" s="24">
        <v>23</v>
      </c>
      <c r="I396" s="25">
        <v>4</v>
      </c>
      <c r="J396" s="26">
        <v>19</v>
      </c>
      <c r="K396" s="24">
        <v>12</v>
      </c>
      <c r="L396" s="61">
        <v>4.34</v>
      </c>
      <c r="M396" s="27">
        <v>56.6152073732719</v>
      </c>
    </row>
    <row r="397" spans="1:13" x14ac:dyDescent="0.2">
      <c r="A397" s="23" t="s">
        <v>126</v>
      </c>
      <c r="B397" s="24">
        <v>3</v>
      </c>
      <c r="C397" s="25">
        <v>0</v>
      </c>
      <c r="D397" s="26">
        <v>3</v>
      </c>
      <c r="E397" s="24">
        <v>4</v>
      </c>
      <c r="F397" s="25">
        <v>0</v>
      </c>
      <c r="G397" s="26">
        <v>4</v>
      </c>
      <c r="H397" s="24">
        <v>9</v>
      </c>
      <c r="I397" s="25">
        <v>0</v>
      </c>
      <c r="J397" s="26">
        <v>9</v>
      </c>
      <c r="K397" s="24">
        <v>8</v>
      </c>
      <c r="L397" s="61">
        <v>2.92</v>
      </c>
      <c r="M397" s="27">
        <v>53.996575342465761</v>
      </c>
    </row>
    <row r="398" spans="1:13" x14ac:dyDescent="0.2">
      <c r="A398" s="23" t="s">
        <v>127</v>
      </c>
      <c r="B398" s="24">
        <v>7</v>
      </c>
      <c r="C398" s="25">
        <v>1</v>
      </c>
      <c r="D398" s="26">
        <v>6</v>
      </c>
      <c r="E398" s="24">
        <v>11</v>
      </c>
      <c r="F398" s="25">
        <v>1</v>
      </c>
      <c r="G398" s="26">
        <v>10</v>
      </c>
      <c r="H398" s="24">
        <v>31</v>
      </c>
      <c r="I398" s="25">
        <v>1</v>
      </c>
      <c r="J398" s="26">
        <v>30</v>
      </c>
      <c r="K398" s="24">
        <v>34</v>
      </c>
      <c r="L398" s="61">
        <v>9.5200000000000031</v>
      </c>
      <c r="M398" s="27">
        <v>51.634453781512576</v>
      </c>
    </row>
    <row r="399" spans="1:13" x14ac:dyDescent="0.2">
      <c r="A399" s="23" t="s">
        <v>128</v>
      </c>
      <c r="B399" s="24">
        <v>5</v>
      </c>
      <c r="C399" s="25">
        <v>1</v>
      </c>
      <c r="D399" s="26">
        <v>4</v>
      </c>
      <c r="E399" s="24">
        <v>6</v>
      </c>
      <c r="F399" s="25">
        <v>1</v>
      </c>
      <c r="G399" s="26">
        <v>5</v>
      </c>
      <c r="H399" s="24">
        <v>12</v>
      </c>
      <c r="I399" s="25">
        <v>1</v>
      </c>
      <c r="J399" s="26">
        <v>11</v>
      </c>
      <c r="K399" s="24">
        <v>13</v>
      </c>
      <c r="L399" s="61">
        <v>4.0799999999999992</v>
      </c>
      <c r="M399" s="27">
        <v>56.877450980392176</v>
      </c>
    </row>
    <row r="400" spans="1:13" x14ac:dyDescent="0.2">
      <c r="A400" s="23" t="s">
        <v>129</v>
      </c>
      <c r="B400" s="24">
        <v>7</v>
      </c>
      <c r="C400" s="25">
        <v>3</v>
      </c>
      <c r="D400" s="26">
        <v>4</v>
      </c>
      <c r="E400" s="24">
        <v>7</v>
      </c>
      <c r="F400" s="25">
        <v>3</v>
      </c>
      <c r="G400" s="26">
        <v>4</v>
      </c>
      <c r="H400" s="24">
        <v>25</v>
      </c>
      <c r="I400" s="25">
        <v>3</v>
      </c>
      <c r="J400" s="26">
        <v>22</v>
      </c>
      <c r="K400" s="24">
        <v>8</v>
      </c>
      <c r="L400" s="61">
        <v>2.9699999999999998</v>
      </c>
      <c r="M400" s="27">
        <v>52.284511784511785</v>
      </c>
    </row>
    <row r="401" spans="1:13" x14ac:dyDescent="0.2">
      <c r="A401" s="23" t="s">
        <v>130</v>
      </c>
      <c r="B401" s="24">
        <v>2</v>
      </c>
      <c r="C401" s="25">
        <v>0</v>
      </c>
      <c r="D401" s="26">
        <v>2</v>
      </c>
      <c r="E401" s="24">
        <v>6</v>
      </c>
      <c r="F401" s="25">
        <v>0</v>
      </c>
      <c r="G401" s="26">
        <v>6</v>
      </c>
      <c r="H401" s="24">
        <v>11</v>
      </c>
      <c r="I401" s="25">
        <v>0</v>
      </c>
      <c r="J401" s="26">
        <v>11</v>
      </c>
      <c r="K401" s="24">
        <v>25</v>
      </c>
      <c r="L401" s="61">
        <v>6.72</v>
      </c>
      <c r="M401" s="27">
        <v>48.502976190476197</v>
      </c>
    </row>
    <row r="402" spans="1:13" x14ac:dyDescent="0.2">
      <c r="A402" s="23" t="s">
        <v>131</v>
      </c>
      <c r="B402" s="24">
        <v>5</v>
      </c>
      <c r="C402" s="25">
        <v>0</v>
      </c>
      <c r="D402" s="26">
        <v>5</v>
      </c>
      <c r="E402" s="24">
        <v>5</v>
      </c>
      <c r="F402" s="25">
        <v>0</v>
      </c>
      <c r="G402" s="26">
        <v>5</v>
      </c>
      <c r="H402" s="24">
        <v>17</v>
      </c>
      <c r="I402" s="25">
        <v>0</v>
      </c>
      <c r="J402" s="26">
        <v>17</v>
      </c>
      <c r="K402" s="24">
        <v>20</v>
      </c>
      <c r="L402" s="61">
        <v>3.5000000000000004</v>
      </c>
      <c r="M402" s="27">
        <v>51.194285714285712</v>
      </c>
    </row>
    <row r="403" spans="1:13" x14ac:dyDescent="0.2">
      <c r="A403" s="23" t="s">
        <v>132</v>
      </c>
      <c r="B403" s="24">
        <v>13</v>
      </c>
      <c r="C403" s="25">
        <v>5</v>
      </c>
      <c r="D403" s="26">
        <v>8</v>
      </c>
      <c r="E403" s="24">
        <v>13</v>
      </c>
      <c r="F403" s="25">
        <v>5</v>
      </c>
      <c r="G403" s="26">
        <v>8</v>
      </c>
      <c r="H403" s="24">
        <v>25</v>
      </c>
      <c r="I403" s="25">
        <v>5</v>
      </c>
      <c r="J403" s="26">
        <v>20</v>
      </c>
      <c r="K403" s="24">
        <v>41</v>
      </c>
      <c r="L403" s="61">
        <v>11.280000000000003</v>
      </c>
      <c r="M403" s="27">
        <v>56.148936170212757</v>
      </c>
    </row>
    <row r="404" spans="1:13" x14ac:dyDescent="0.2">
      <c r="A404" s="23" t="s">
        <v>133</v>
      </c>
      <c r="B404" s="24">
        <v>6</v>
      </c>
      <c r="C404" s="25">
        <v>1</v>
      </c>
      <c r="D404" s="26">
        <v>5</v>
      </c>
      <c r="E404" s="24">
        <v>6</v>
      </c>
      <c r="F404" s="25">
        <v>1</v>
      </c>
      <c r="G404" s="26">
        <v>5</v>
      </c>
      <c r="H404" s="24">
        <v>18</v>
      </c>
      <c r="I404" s="25">
        <v>1</v>
      </c>
      <c r="J404" s="26">
        <v>17</v>
      </c>
      <c r="K404" s="24">
        <v>34</v>
      </c>
      <c r="L404" s="61">
        <v>11.18</v>
      </c>
      <c r="M404" s="27">
        <v>45.365831842576029</v>
      </c>
    </row>
    <row r="405" spans="1:13" x14ac:dyDescent="0.2">
      <c r="A405" s="23" t="s">
        <v>134</v>
      </c>
      <c r="B405" s="24">
        <v>14</v>
      </c>
      <c r="C405" s="25">
        <v>4</v>
      </c>
      <c r="D405" s="26">
        <v>10</v>
      </c>
      <c r="E405" s="24">
        <v>14</v>
      </c>
      <c r="F405" s="25">
        <v>4</v>
      </c>
      <c r="G405" s="26">
        <v>10</v>
      </c>
      <c r="H405" s="24">
        <v>30</v>
      </c>
      <c r="I405" s="25">
        <v>4</v>
      </c>
      <c r="J405" s="26">
        <v>26</v>
      </c>
      <c r="K405" s="24">
        <v>25</v>
      </c>
      <c r="L405" s="61">
        <v>6.7500000000000009</v>
      </c>
      <c r="M405" s="27">
        <v>48.460000000000008</v>
      </c>
    </row>
    <row r="406" spans="1:13" ht="13.5" thickBot="1" x14ac:dyDescent="0.25">
      <c r="A406" s="28" t="s">
        <v>135</v>
      </c>
      <c r="B406" s="29">
        <v>5</v>
      </c>
      <c r="C406" s="30">
        <v>0</v>
      </c>
      <c r="D406" s="31">
        <v>5</v>
      </c>
      <c r="E406" s="29">
        <v>5</v>
      </c>
      <c r="F406" s="30">
        <v>0</v>
      </c>
      <c r="G406" s="31">
        <v>5</v>
      </c>
      <c r="H406" s="29">
        <v>9</v>
      </c>
      <c r="I406" s="30">
        <v>0</v>
      </c>
      <c r="J406" s="31">
        <v>9</v>
      </c>
      <c r="K406" s="29">
        <v>14</v>
      </c>
      <c r="L406" s="74">
        <v>5.129999999999999</v>
      </c>
      <c r="M406" s="32">
        <v>48.026315789473692</v>
      </c>
    </row>
    <row r="407" spans="1:13" ht="13.5" thickBot="1" x14ac:dyDescent="0.25">
      <c r="A407" s="1185" t="s">
        <v>115</v>
      </c>
      <c r="B407" s="1186">
        <v>118</v>
      </c>
      <c r="C407" s="1187">
        <v>31</v>
      </c>
      <c r="D407" s="1188">
        <v>87</v>
      </c>
      <c r="E407" s="1186">
        <v>128</v>
      </c>
      <c r="F407" s="1187">
        <v>31</v>
      </c>
      <c r="G407" s="1188">
        <v>97</v>
      </c>
      <c r="H407" s="1186">
        <v>296</v>
      </c>
      <c r="I407" s="1187">
        <v>34</v>
      </c>
      <c r="J407" s="1188">
        <v>262</v>
      </c>
      <c r="K407" s="1186">
        <v>399</v>
      </c>
      <c r="L407" s="1189">
        <v>133.19000000000003</v>
      </c>
      <c r="M407" s="1190">
        <v>50.896726480967054</v>
      </c>
    </row>
    <row r="409" spans="1:13" ht="13.5" thickBot="1" x14ac:dyDescent="0.25">
      <c r="A409" s="11" t="s">
        <v>262</v>
      </c>
      <c r="B409" s="11"/>
    </row>
    <row r="410" spans="1:13" x14ac:dyDescent="0.2">
      <c r="A410" s="1002" t="s">
        <v>113</v>
      </c>
      <c r="B410" s="1004" t="s">
        <v>5</v>
      </c>
      <c r="C410" s="1005"/>
      <c r="D410" s="1006"/>
      <c r="E410" s="1004" t="s">
        <v>6</v>
      </c>
      <c r="F410" s="1005"/>
      <c r="G410" s="1006"/>
      <c r="H410" s="1004" t="s">
        <v>7</v>
      </c>
      <c r="I410" s="1005"/>
      <c r="J410" s="1006"/>
      <c r="K410" s="1007" t="s">
        <v>114</v>
      </c>
      <c r="L410" s="1008"/>
      <c r="M410" s="1009"/>
    </row>
    <row r="411" spans="1:13" ht="26.25" thickBot="1" x14ac:dyDescent="0.25">
      <c r="A411" s="1003"/>
      <c r="B411" s="12" t="s">
        <v>115</v>
      </c>
      <c r="C411" s="13" t="s">
        <v>116</v>
      </c>
      <c r="D411" s="14" t="s">
        <v>117</v>
      </c>
      <c r="E411" s="12" t="s">
        <v>115</v>
      </c>
      <c r="F411" s="13" t="s">
        <v>116</v>
      </c>
      <c r="G411" s="14" t="s">
        <v>117</v>
      </c>
      <c r="H411" s="12" t="s">
        <v>115</v>
      </c>
      <c r="I411" s="13" t="s">
        <v>116</v>
      </c>
      <c r="J411" s="14" t="s">
        <v>117</v>
      </c>
      <c r="K411" s="15" t="s">
        <v>118</v>
      </c>
      <c r="L411" s="954" t="s">
        <v>119</v>
      </c>
      <c r="M411" s="16" t="s">
        <v>120</v>
      </c>
    </row>
    <row r="412" spans="1:13" x14ac:dyDescent="0.2">
      <c r="A412" s="17" t="s">
        <v>121</v>
      </c>
      <c r="B412" s="18">
        <v>15</v>
      </c>
      <c r="C412" s="19">
        <v>10</v>
      </c>
      <c r="D412" s="20">
        <v>5</v>
      </c>
      <c r="E412" s="18">
        <v>15</v>
      </c>
      <c r="F412" s="19">
        <v>10</v>
      </c>
      <c r="G412" s="20">
        <v>5</v>
      </c>
      <c r="H412" s="18">
        <v>17</v>
      </c>
      <c r="I412" s="19">
        <v>11</v>
      </c>
      <c r="J412" s="20">
        <v>6</v>
      </c>
      <c r="K412" s="21">
        <v>29</v>
      </c>
      <c r="L412" s="56">
        <v>16.709999999999997</v>
      </c>
      <c r="M412" s="22">
        <v>56.273788150807896</v>
      </c>
    </row>
    <row r="413" spans="1:13" x14ac:dyDescent="0.2">
      <c r="A413" s="23" t="s">
        <v>123</v>
      </c>
      <c r="B413" s="24">
        <v>8</v>
      </c>
      <c r="C413" s="25">
        <v>4</v>
      </c>
      <c r="D413" s="26">
        <v>4</v>
      </c>
      <c r="E413" s="24">
        <v>8</v>
      </c>
      <c r="F413" s="25">
        <v>4</v>
      </c>
      <c r="G413" s="26">
        <v>4</v>
      </c>
      <c r="H413" s="24">
        <v>8</v>
      </c>
      <c r="I413" s="25">
        <v>4</v>
      </c>
      <c r="J413" s="26">
        <v>4</v>
      </c>
      <c r="K413" s="24">
        <v>12</v>
      </c>
      <c r="L413" s="61">
        <v>4.8599999999999994</v>
      </c>
      <c r="M413" s="27">
        <v>56.193415637860092</v>
      </c>
    </row>
    <row r="414" spans="1:13" x14ac:dyDescent="0.2">
      <c r="A414" s="23" t="s">
        <v>124</v>
      </c>
      <c r="B414" s="24">
        <v>4</v>
      </c>
      <c r="C414" s="25">
        <v>2</v>
      </c>
      <c r="D414" s="26">
        <v>2</v>
      </c>
      <c r="E414" s="24">
        <v>4</v>
      </c>
      <c r="F414" s="25">
        <v>2</v>
      </c>
      <c r="G414" s="26">
        <v>2</v>
      </c>
      <c r="H414" s="24">
        <v>4</v>
      </c>
      <c r="I414" s="25">
        <v>2</v>
      </c>
      <c r="J414" s="26">
        <v>2</v>
      </c>
      <c r="K414" s="24">
        <v>3</v>
      </c>
      <c r="L414" s="61">
        <v>1.7000000000000002</v>
      </c>
      <c r="M414" s="27">
        <v>61.599999999999994</v>
      </c>
    </row>
    <row r="415" spans="1:13" x14ac:dyDescent="0.2">
      <c r="A415" s="23" t="s">
        <v>125</v>
      </c>
      <c r="B415" s="24">
        <v>3</v>
      </c>
      <c r="C415" s="25">
        <v>2</v>
      </c>
      <c r="D415" s="26">
        <v>1</v>
      </c>
      <c r="E415" s="24">
        <v>3</v>
      </c>
      <c r="F415" s="25">
        <v>2</v>
      </c>
      <c r="G415" s="26">
        <v>1</v>
      </c>
      <c r="H415" s="24">
        <v>3</v>
      </c>
      <c r="I415" s="25">
        <v>2</v>
      </c>
      <c r="J415" s="26">
        <v>1</v>
      </c>
      <c r="K415" s="24">
        <v>2</v>
      </c>
      <c r="L415" s="61">
        <v>1.1100000000000001</v>
      </c>
      <c r="M415" s="27">
        <v>55.815315315315317</v>
      </c>
    </row>
    <row r="416" spans="1:13" x14ac:dyDescent="0.2">
      <c r="A416" s="23" t="s">
        <v>126</v>
      </c>
      <c r="B416" s="24">
        <v>2</v>
      </c>
      <c r="C416" s="25">
        <v>2</v>
      </c>
      <c r="D416" s="26">
        <v>0</v>
      </c>
      <c r="E416" s="24">
        <v>2</v>
      </c>
      <c r="F416" s="25">
        <v>2</v>
      </c>
      <c r="G416" s="26">
        <v>0</v>
      </c>
      <c r="H416" s="24">
        <v>3</v>
      </c>
      <c r="I416" s="25">
        <v>3</v>
      </c>
      <c r="J416" s="26">
        <v>0</v>
      </c>
      <c r="K416" s="24">
        <v>2</v>
      </c>
      <c r="L416" s="61">
        <v>1.1200000000000001</v>
      </c>
      <c r="M416" s="27">
        <v>65.035714285714278</v>
      </c>
    </row>
    <row r="417" spans="1:13" x14ac:dyDescent="0.2">
      <c r="A417" s="23" t="s">
        <v>127</v>
      </c>
      <c r="B417" s="24">
        <v>7</v>
      </c>
      <c r="C417" s="25">
        <v>5</v>
      </c>
      <c r="D417" s="26">
        <v>2</v>
      </c>
      <c r="E417" s="24">
        <v>8</v>
      </c>
      <c r="F417" s="25">
        <v>5</v>
      </c>
      <c r="G417" s="26">
        <v>3</v>
      </c>
      <c r="H417" s="24">
        <v>10</v>
      </c>
      <c r="I417" s="25">
        <v>7</v>
      </c>
      <c r="J417" s="26">
        <v>3</v>
      </c>
      <c r="K417" s="24">
        <v>10</v>
      </c>
      <c r="L417" s="61">
        <v>7.2800000000000011</v>
      </c>
      <c r="M417" s="27">
        <v>56.891483516483504</v>
      </c>
    </row>
    <row r="418" spans="1:13" x14ac:dyDescent="0.2">
      <c r="A418" s="23" t="s">
        <v>128</v>
      </c>
      <c r="B418" s="24">
        <v>3</v>
      </c>
      <c r="C418" s="25">
        <v>2</v>
      </c>
      <c r="D418" s="26">
        <v>1</v>
      </c>
      <c r="E418" s="24">
        <v>3</v>
      </c>
      <c r="F418" s="25">
        <v>2</v>
      </c>
      <c r="G418" s="26">
        <v>1</v>
      </c>
      <c r="H418" s="24">
        <v>3</v>
      </c>
      <c r="I418" s="25">
        <v>2</v>
      </c>
      <c r="J418" s="26">
        <v>1</v>
      </c>
      <c r="K418" s="24">
        <v>3</v>
      </c>
      <c r="L418" s="61">
        <v>2.83</v>
      </c>
      <c r="M418" s="27">
        <v>59.553003533568905</v>
      </c>
    </row>
    <row r="419" spans="1:13" x14ac:dyDescent="0.2">
      <c r="A419" s="23" t="s">
        <v>129</v>
      </c>
      <c r="B419" s="24">
        <v>5</v>
      </c>
      <c r="C419" s="25">
        <v>1</v>
      </c>
      <c r="D419" s="26">
        <v>4</v>
      </c>
      <c r="E419" s="24">
        <v>5</v>
      </c>
      <c r="F419" s="25">
        <v>1</v>
      </c>
      <c r="G419" s="26">
        <v>4</v>
      </c>
      <c r="H419" s="24">
        <v>6</v>
      </c>
      <c r="I419" s="25">
        <v>2</v>
      </c>
      <c r="J419" s="26">
        <v>4</v>
      </c>
      <c r="K419" s="24">
        <v>5</v>
      </c>
      <c r="L419" s="61">
        <v>1.46</v>
      </c>
      <c r="M419" s="27">
        <v>54.239726027397268</v>
      </c>
    </row>
    <row r="420" spans="1:13" x14ac:dyDescent="0.2">
      <c r="A420" s="23" t="s">
        <v>130</v>
      </c>
      <c r="B420" s="24">
        <v>4</v>
      </c>
      <c r="C420" s="25">
        <v>3</v>
      </c>
      <c r="D420" s="26">
        <v>1</v>
      </c>
      <c r="E420" s="24">
        <v>4</v>
      </c>
      <c r="F420" s="25">
        <v>3</v>
      </c>
      <c r="G420" s="26">
        <v>1</v>
      </c>
      <c r="H420" s="24">
        <v>5</v>
      </c>
      <c r="I420" s="25">
        <v>4</v>
      </c>
      <c r="J420" s="26">
        <v>1</v>
      </c>
      <c r="K420" s="24">
        <v>3</v>
      </c>
      <c r="L420" s="61">
        <v>2.4</v>
      </c>
      <c r="M420" s="27">
        <v>52.704166666666673</v>
      </c>
    </row>
    <row r="421" spans="1:13" x14ac:dyDescent="0.2">
      <c r="A421" s="23" t="s">
        <v>131</v>
      </c>
      <c r="B421" s="24">
        <v>5</v>
      </c>
      <c r="C421" s="25">
        <v>4</v>
      </c>
      <c r="D421" s="26">
        <v>1</v>
      </c>
      <c r="E421" s="24">
        <v>5</v>
      </c>
      <c r="F421" s="25">
        <v>4</v>
      </c>
      <c r="G421" s="26">
        <v>1</v>
      </c>
      <c r="H421" s="24">
        <v>5</v>
      </c>
      <c r="I421" s="25">
        <v>4</v>
      </c>
      <c r="J421" s="26">
        <v>1</v>
      </c>
      <c r="K421" s="24">
        <v>5</v>
      </c>
      <c r="L421" s="61">
        <v>3.2900000000000005</v>
      </c>
      <c r="M421" s="27">
        <v>51.767477203647402</v>
      </c>
    </row>
    <row r="422" spans="1:13" x14ac:dyDescent="0.2">
      <c r="A422" s="23" t="s">
        <v>132</v>
      </c>
      <c r="B422" s="24">
        <v>11</v>
      </c>
      <c r="C422" s="25">
        <v>6</v>
      </c>
      <c r="D422" s="26">
        <v>5</v>
      </c>
      <c r="E422" s="24">
        <v>11</v>
      </c>
      <c r="F422" s="25">
        <v>6</v>
      </c>
      <c r="G422" s="26">
        <v>5</v>
      </c>
      <c r="H422" s="24">
        <v>13</v>
      </c>
      <c r="I422" s="25">
        <v>8</v>
      </c>
      <c r="J422" s="26">
        <v>5</v>
      </c>
      <c r="K422" s="24">
        <v>16</v>
      </c>
      <c r="L422" s="61">
        <v>8.7099999999999991</v>
      </c>
      <c r="M422" s="27">
        <v>57.048794489093005</v>
      </c>
    </row>
    <row r="423" spans="1:13" x14ac:dyDescent="0.2">
      <c r="A423" s="23" t="s">
        <v>133</v>
      </c>
      <c r="B423" s="24">
        <v>5</v>
      </c>
      <c r="C423" s="25">
        <v>2</v>
      </c>
      <c r="D423" s="26">
        <v>3</v>
      </c>
      <c r="E423" s="24">
        <v>5</v>
      </c>
      <c r="F423" s="25">
        <v>2</v>
      </c>
      <c r="G423" s="26">
        <v>3</v>
      </c>
      <c r="H423" s="24">
        <v>6</v>
      </c>
      <c r="I423" s="25">
        <v>2</v>
      </c>
      <c r="J423" s="26">
        <v>4</v>
      </c>
      <c r="K423" s="24">
        <v>8</v>
      </c>
      <c r="L423" s="61">
        <v>3.3399999999999994</v>
      </c>
      <c r="M423" s="27">
        <v>58.053892215568872</v>
      </c>
    </row>
    <row r="424" spans="1:13" x14ac:dyDescent="0.2">
      <c r="A424" s="23" t="s">
        <v>134</v>
      </c>
      <c r="B424" s="24">
        <v>13</v>
      </c>
      <c r="C424" s="25">
        <v>4</v>
      </c>
      <c r="D424" s="26">
        <v>9</v>
      </c>
      <c r="E424" s="24">
        <v>13</v>
      </c>
      <c r="F424" s="25">
        <v>4</v>
      </c>
      <c r="G424" s="26">
        <v>9</v>
      </c>
      <c r="H424" s="24">
        <v>15</v>
      </c>
      <c r="I424" s="25">
        <v>4</v>
      </c>
      <c r="J424" s="26">
        <v>11</v>
      </c>
      <c r="K424" s="24">
        <v>13</v>
      </c>
      <c r="L424" s="61">
        <v>9.8800000000000008</v>
      </c>
      <c r="M424" s="27">
        <v>52.110323886639684</v>
      </c>
    </row>
    <row r="425" spans="1:13" ht="13.5" thickBot="1" x14ac:dyDescent="0.25">
      <c r="A425" s="28" t="s">
        <v>135</v>
      </c>
      <c r="B425" s="29">
        <v>6</v>
      </c>
      <c r="C425" s="30">
        <v>3</v>
      </c>
      <c r="D425" s="31">
        <v>3</v>
      </c>
      <c r="E425" s="29">
        <v>6</v>
      </c>
      <c r="F425" s="30">
        <v>3</v>
      </c>
      <c r="G425" s="31">
        <v>3</v>
      </c>
      <c r="H425" s="29">
        <v>6</v>
      </c>
      <c r="I425" s="30">
        <v>3</v>
      </c>
      <c r="J425" s="31">
        <v>3</v>
      </c>
      <c r="K425" s="29">
        <v>6</v>
      </c>
      <c r="L425" s="74">
        <v>3.19</v>
      </c>
      <c r="M425" s="32">
        <v>57.073667711598738</v>
      </c>
    </row>
    <row r="426" spans="1:13" ht="13.5" thickBot="1" x14ac:dyDescent="0.25">
      <c r="A426" s="1185" t="s">
        <v>115</v>
      </c>
      <c r="B426" s="1186">
        <v>90</v>
      </c>
      <c r="C426" s="1187">
        <v>49</v>
      </c>
      <c r="D426" s="1188">
        <v>41</v>
      </c>
      <c r="E426" s="1186">
        <v>92</v>
      </c>
      <c r="F426" s="1187">
        <v>50</v>
      </c>
      <c r="G426" s="1188">
        <v>42</v>
      </c>
      <c r="H426" s="1186">
        <v>104</v>
      </c>
      <c r="I426" s="1187">
        <v>58</v>
      </c>
      <c r="J426" s="1188">
        <v>46</v>
      </c>
      <c r="K426" s="1186">
        <v>113</v>
      </c>
      <c r="L426" s="1189">
        <v>67.88</v>
      </c>
      <c r="M426" s="1190">
        <v>55.971714790807304</v>
      </c>
    </row>
    <row r="428" spans="1:13" ht="13.5" thickBot="1" x14ac:dyDescent="0.25">
      <c r="A428" s="11" t="s">
        <v>263</v>
      </c>
      <c r="B428" s="11"/>
    </row>
    <row r="429" spans="1:13" x14ac:dyDescent="0.2">
      <c r="A429" s="1002" t="s">
        <v>113</v>
      </c>
      <c r="B429" s="1004" t="s">
        <v>5</v>
      </c>
      <c r="C429" s="1005"/>
      <c r="D429" s="1006"/>
      <c r="E429" s="1004" t="s">
        <v>6</v>
      </c>
      <c r="F429" s="1005"/>
      <c r="G429" s="1006"/>
      <c r="H429" s="1004" t="s">
        <v>7</v>
      </c>
      <c r="I429" s="1005"/>
      <c r="J429" s="1006"/>
      <c r="K429" s="1007" t="s">
        <v>114</v>
      </c>
      <c r="L429" s="1008"/>
      <c r="M429" s="1009"/>
    </row>
    <row r="430" spans="1:13" ht="26.25" thickBot="1" x14ac:dyDescent="0.25">
      <c r="A430" s="1003"/>
      <c r="B430" s="12" t="s">
        <v>115</v>
      </c>
      <c r="C430" s="13" t="s">
        <v>116</v>
      </c>
      <c r="D430" s="14" t="s">
        <v>117</v>
      </c>
      <c r="E430" s="12" t="s">
        <v>115</v>
      </c>
      <c r="F430" s="13" t="s">
        <v>116</v>
      </c>
      <c r="G430" s="14" t="s">
        <v>117</v>
      </c>
      <c r="H430" s="12" t="s">
        <v>115</v>
      </c>
      <c r="I430" s="13" t="s">
        <v>116</v>
      </c>
      <c r="J430" s="14" t="s">
        <v>117</v>
      </c>
      <c r="K430" s="15" t="s">
        <v>118</v>
      </c>
      <c r="L430" s="954" t="s">
        <v>119</v>
      </c>
      <c r="M430" s="16" t="s">
        <v>120</v>
      </c>
    </row>
    <row r="431" spans="1:13" x14ac:dyDescent="0.2">
      <c r="A431" s="17" t="s">
        <v>121</v>
      </c>
      <c r="B431" s="18">
        <v>2</v>
      </c>
      <c r="C431" s="19">
        <v>0</v>
      </c>
      <c r="D431" s="20">
        <v>2</v>
      </c>
      <c r="E431" s="18">
        <v>2</v>
      </c>
      <c r="F431" s="19">
        <v>0</v>
      </c>
      <c r="G431" s="20">
        <v>2</v>
      </c>
      <c r="H431" s="18">
        <v>2</v>
      </c>
      <c r="I431" s="19">
        <v>0</v>
      </c>
      <c r="J431" s="20">
        <v>2</v>
      </c>
      <c r="K431" s="21">
        <v>3</v>
      </c>
      <c r="L431" s="56">
        <v>1.4</v>
      </c>
      <c r="M431" s="22">
        <v>50.978571428571435</v>
      </c>
    </row>
    <row r="432" spans="1:13" x14ac:dyDescent="0.2">
      <c r="A432" s="23" t="s">
        <v>123</v>
      </c>
      <c r="B432" s="24">
        <v>2</v>
      </c>
      <c r="C432" s="25">
        <v>0</v>
      </c>
      <c r="D432" s="26">
        <v>2</v>
      </c>
      <c r="E432" s="24">
        <v>2</v>
      </c>
      <c r="F432" s="25">
        <v>0</v>
      </c>
      <c r="G432" s="26">
        <v>2</v>
      </c>
      <c r="H432" s="24">
        <v>2</v>
      </c>
      <c r="I432" s="25">
        <v>0</v>
      </c>
      <c r="J432" s="26">
        <v>2</v>
      </c>
      <c r="K432" s="24">
        <v>0</v>
      </c>
      <c r="L432" s="61">
        <v>0</v>
      </c>
      <c r="M432" s="27">
        <v>0</v>
      </c>
    </row>
    <row r="433" spans="1:13" x14ac:dyDescent="0.2">
      <c r="A433" s="23" t="s">
        <v>124</v>
      </c>
      <c r="B433" s="24">
        <v>1</v>
      </c>
      <c r="C433" s="25">
        <v>0</v>
      </c>
      <c r="D433" s="26">
        <v>1</v>
      </c>
      <c r="E433" s="24">
        <v>1</v>
      </c>
      <c r="F433" s="25">
        <v>0</v>
      </c>
      <c r="G433" s="26">
        <v>1</v>
      </c>
      <c r="H433" s="24">
        <v>2</v>
      </c>
      <c r="I433" s="25">
        <v>0</v>
      </c>
      <c r="J433" s="26">
        <v>2</v>
      </c>
      <c r="K433" s="24">
        <v>5</v>
      </c>
      <c r="L433" s="61">
        <v>2.46</v>
      </c>
      <c r="M433" s="27">
        <v>33.666666666666671</v>
      </c>
    </row>
    <row r="434" spans="1:13" x14ac:dyDescent="0.2">
      <c r="A434" s="23" t="s">
        <v>125</v>
      </c>
      <c r="B434" s="24">
        <v>1</v>
      </c>
      <c r="C434" s="25">
        <v>0</v>
      </c>
      <c r="D434" s="26">
        <v>1</v>
      </c>
      <c r="E434" s="24">
        <v>1</v>
      </c>
      <c r="F434" s="25">
        <v>0</v>
      </c>
      <c r="G434" s="26">
        <v>1</v>
      </c>
      <c r="H434" s="24">
        <v>1</v>
      </c>
      <c r="I434" s="25">
        <v>0</v>
      </c>
      <c r="J434" s="26">
        <v>1</v>
      </c>
      <c r="K434" s="24">
        <v>1</v>
      </c>
      <c r="L434" s="61">
        <v>0.67</v>
      </c>
      <c r="M434" s="27">
        <v>64.5</v>
      </c>
    </row>
    <row r="435" spans="1:13" x14ac:dyDescent="0.2">
      <c r="A435" s="23" t="s">
        <v>126</v>
      </c>
      <c r="B435" s="24">
        <v>1</v>
      </c>
      <c r="C435" s="25">
        <v>0</v>
      </c>
      <c r="D435" s="26">
        <v>1</v>
      </c>
      <c r="E435" s="24">
        <v>1</v>
      </c>
      <c r="F435" s="25">
        <v>0</v>
      </c>
      <c r="G435" s="26">
        <v>1</v>
      </c>
      <c r="H435" s="24">
        <v>1</v>
      </c>
      <c r="I435" s="25">
        <v>0</v>
      </c>
      <c r="J435" s="26">
        <v>1</v>
      </c>
      <c r="K435" s="24">
        <v>0</v>
      </c>
      <c r="L435" s="61">
        <v>0</v>
      </c>
      <c r="M435" s="27">
        <v>0</v>
      </c>
    </row>
    <row r="436" spans="1:13" x14ac:dyDescent="0.2">
      <c r="A436" s="23" t="s">
        <v>127</v>
      </c>
      <c r="B436" s="24">
        <v>1</v>
      </c>
      <c r="C436" s="25">
        <v>0</v>
      </c>
      <c r="D436" s="26">
        <v>1</v>
      </c>
      <c r="E436" s="24">
        <v>1</v>
      </c>
      <c r="F436" s="25">
        <v>0</v>
      </c>
      <c r="G436" s="26">
        <v>1</v>
      </c>
      <c r="H436" s="24">
        <v>1</v>
      </c>
      <c r="I436" s="25">
        <v>0</v>
      </c>
      <c r="J436" s="26">
        <v>1</v>
      </c>
      <c r="K436" s="24">
        <v>0</v>
      </c>
      <c r="L436" s="61">
        <v>0</v>
      </c>
      <c r="M436" s="27">
        <v>0</v>
      </c>
    </row>
    <row r="437" spans="1:13" x14ac:dyDescent="0.2">
      <c r="A437" s="23" t="s">
        <v>128</v>
      </c>
      <c r="B437" s="24">
        <v>2</v>
      </c>
      <c r="C437" s="25">
        <v>0</v>
      </c>
      <c r="D437" s="26">
        <v>2</v>
      </c>
      <c r="E437" s="24">
        <v>2</v>
      </c>
      <c r="F437" s="25">
        <v>0</v>
      </c>
      <c r="G437" s="26">
        <v>2</v>
      </c>
      <c r="H437" s="24">
        <v>2</v>
      </c>
      <c r="I437" s="25">
        <v>0</v>
      </c>
      <c r="J437" s="26">
        <v>2</v>
      </c>
      <c r="K437" s="24">
        <v>1</v>
      </c>
      <c r="L437" s="61">
        <v>0.13</v>
      </c>
      <c r="M437" s="27">
        <v>57.5</v>
      </c>
    </row>
    <row r="438" spans="1:13" x14ac:dyDescent="0.2">
      <c r="A438" s="23" t="s">
        <v>129</v>
      </c>
      <c r="B438" s="24">
        <v>1</v>
      </c>
      <c r="C438" s="25">
        <v>0</v>
      </c>
      <c r="D438" s="26">
        <v>1</v>
      </c>
      <c r="E438" s="24">
        <v>1</v>
      </c>
      <c r="F438" s="25">
        <v>0</v>
      </c>
      <c r="G438" s="26">
        <v>1</v>
      </c>
      <c r="H438" s="24">
        <v>1</v>
      </c>
      <c r="I438" s="25">
        <v>0</v>
      </c>
      <c r="J438" s="26">
        <v>1</v>
      </c>
      <c r="K438" s="24">
        <v>0</v>
      </c>
      <c r="L438" s="61">
        <v>0</v>
      </c>
      <c r="M438" s="27">
        <v>0</v>
      </c>
    </row>
    <row r="439" spans="1:13" x14ac:dyDescent="0.2">
      <c r="A439" s="23" t="s">
        <v>130</v>
      </c>
      <c r="B439" s="24">
        <v>1</v>
      </c>
      <c r="C439" s="25">
        <v>0</v>
      </c>
      <c r="D439" s="26">
        <v>1</v>
      </c>
      <c r="E439" s="24">
        <v>1</v>
      </c>
      <c r="F439" s="25">
        <v>0</v>
      </c>
      <c r="G439" s="26">
        <v>1</v>
      </c>
      <c r="H439" s="24">
        <v>1</v>
      </c>
      <c r="I439" s="25">
        <v>0</v>
      </c>
      <c r="J439" s="26">
        <v>1</v>
      </c>
      <c r="K439" s="24">
        <v>1</v>
      </c>
      <c r="L439" s="61">
        <v>0.4</v>
      </c>
      <c r="M439" s="27">
        <v>70.5</v>
      </c>
    </row>
    <row r="440" spans="1:13" x14ac:dyDescent="0.2">
      <c r="A440" s="23" t="s">
        <v>131</v>
      </c>
      <c r="B440" s="24">
        <v>1</v>
      </c>
      <c r="C440" s="25">
        <v>0</v>
      </c>
      <c r="D440" s="26">
        <v>1</v>
      </c>
      <c r="E440" s="24">
        <v>1</v>
      </c>
      <c r="F440" s="25">
        <v>0</v>
      </c>
      <c r="G440" s="26">
        <v>1</v>
      </c>
      <c r="H440" s="24">
        <v>2</v>
      </c>
      <c r="I440" s="25">
        <v>0</v>
      </c>
      <c r="J440" s="26">
        <v>2</v>
      </c>
      <c r="K440" s="24">
        <v>0</v>
      </c>
      <c r="L440" s="61">
        <v>0</v>
      </c>
      <c r="M440" s="27">
        <v>0</v>
      </c>
    </row>
    <row r="441" spans="1:13" x14ac:dyDescent="0.2">
      <c r="A441" s="23" t="s">
        <v>132</v>
      </c>
      <c r="B441" s="24">
        <v>1</v>
      </c>
      <c r="C441" s="25">
        <v>0</v>
      </c>
      <c r="D441" s="26">
        <v>1</v>
      </c>
      <c r="E441" s="24">
        <v>1</v>
      </c>
      <c r="F441" s="25">
        <v>0</v>
      </c>
      <c r="G441" s="26">
        <v>1</v>
      </c>
      <c r="H441" s="24">
        <v>1</v>
      </c>
      <c r="I441" s="25">
        <v>0</v>
      </c>
      <c r="J441" s="26">
        <v>1</v>
      </c>
      <c r="K441" s="24">
        <v>4</v>
      </c>
      <c r="L441" s="61">
        <v>1.34</v>
      </c>
      <c r="M441" s="27">
        <v>38.694029850746269</v>
      </c>
    </row>
    <row r="442" spans="1:13" x14ac:dyDescent="0.2">
      <c r="A442" s="23" t="s">
        <v>133</v>
      </c>
      <c r="B442" s="24">
        <v>0</v>
      </c>
      <c r="C442" s="25">
        <v>0</v>
      </c>
      <c r="D442" s="26">
        <v>0</v>
      </c>
      <c r="E442" s="24">
        <v>0</v>
      </c>
      <c r="F442" s="25">
        <v>0</v>
      </c>
      <c r="G442" s="26">
        <v>0</v>
      </c>
      <c r="H442" s="24">
        <v>0</v>
      </c>
      <c r="I442" s="25">
        <v>0</v>
      </c>
      <c r="J442" s="26">
        <v>0</v>
      </c>
      <c r="K442" s="24">
        <v>0</v>
      </c>
      <c r="L442" s="61">
        <v>0</v>
      </c>
      <c r="M442" s="27">
        <v>0</v>
      </c>
    </row>
    <row r="443" spans="1:13" x14ac:dyDescent="0.2">
      <c r="A443" s="23" t="s">
        <v>134</v>
      </c>
      <c r="B443" s="24">
        <v>0</v>
      </c>
      <c r="C443" s="25">
        <v>0</v>
      </c>
      <c r="D443" s="26">
        <v>0</v>
      </c>
      <c r="E443" s="24">
        <v>0</v>
      </c>
      <c r="F443" s="25">
        <v>0</v>
      </c>
      <c r="G443" s="26">
        <v>0</v>
      </c>
      <c r="H443" s="24">
        <v>0</v>
      </c>
      <c r="I443" s="25">
        <v>0</v>
      </c>
      <c r="J443" s="26">
        <v>0</v>
      </c>
      <c r="K443" s="24">
        <v>0</v>
      </c>
      <c r="L443" s="61">
        <v>0</v>
      </c>
      <c r="M443" s="27">
        <v>0</v>
      </c>
    </row>
    <row r="444" spans="1:13" ht="13.5" thickBot="1" x14ac:dyDescent="0.25">
      <c r="A444" s="28" t="s">
        <v>135</v>
      </c>
      <c r="B444" s="29">
        <v>1</v>
      </c>
      <c r="C444" s="30">
        <v>0</v>
      </c>
      <c r="D444" s="31">
        <v>1</v>
      </c>
      <c r="E444" s="29">
        <v>1</v>
      </c>
      <c r="F444" s="30">
        <v>0</v>
      </c>
      <c r="G444" s="31">
        <v>1</v>
      </c>
      <c r="H444" s="29">
        <v>1</v>
      </c>
      <c r="I444" s="30">
        <v>0</v>
      </c>
      <c r="J444" s="31">
        <v>1</v>
      </c>
      <c r="K444" s="29">
        <v>2</v>
      </c>
      <c r="L444" s="74">
        <v>0.26</v>
      </c>
      <c r="M444" s="32">
        <v>56.5</v>
      </c>
    </row>
    <row r="445" spans="1:13" ht="13.5" thickBot="1" x14ac:dyDescent="0.25">
      <c r="A445" s="1185" t="s">
        <v>115</v>
      </c>
      <c r="B445" s="1186">
        <v>15</v>
      </c>
      <c r="C445" s="1187">
        <v>0</v>
      </c>
      <c r="D445" s="1188">
        <v>15</v>
      </c>
      <c r="E445" s="1186">
        <v>15</v>
      </c>
      <c r="F445" s="1187">
        <v>0</v>
      </c>
      <c r="G445" s="1188">
        <v>15</v>
      </c>
      <c r="H445" s="1186">
        <v>17</v>
      </c>
      <c r="I445" s="1187">
        <v>0</v>
      </c>
      <c r="J445" s="1188">
        <v>17</v>
      </c>
      <c r="K445" s="1186">
        <v>17</v>
      </c>
      <c r="L445" s="1189">
        <v>6.66</v>
      </c>
      <c r="M445" s="1190">
        <v>44.987987987987978</v>
      </c>
    </row>
    <row r="447" spans="1:13" ht="13.5" thickBot="1" x14ac:dyDescent="0.25">
      <c r="A447" s="11" t="s">
        <v>264</v>
      </c>
      <c r="B447" s="11"/>
    </row>
    <row r="448" spans="1:13" x14ac:dyDescent="0.2">
      <c r="A448" s="1002" t="s">
        <v>113</v>
      </c>
      <c r="B448" s="1004" t="s">
        <v>5</v>
      </c>
      <c r="C448" s="1005"/>
      <c r="D448" s="1006"/>
      <c r="E448" s="1004" t="s">
        <v>6</v>
      </c>
      <c r="F448" s="1005"/>
      <c r="G448" s="1006"/>
      <c r="H448" s="1004" t="s">
        <v>7</v>
      </c>
      <c r="I448" s="1005"/>
      <c r="J448" s="1006"/>
      <c r="K448" s="1007" t="s">
        <v>114</v>
      </c>
      <c r="L448" s="1008"/>
      <c r="M448" s="1009"/>
    </row>
    <row r="449" spans="1:13" ht="26.25" thickBot="1" x14ac:dyDescent="0.25">
      <c r="A449" s="1003"/>
      <c r="B449" s="12" t="s">
        <v>115</v>
      </c>
      <c r="C449" s="13" t="s">
        <v>116</v>
      </c>
      <c r="D449" s="14" t="s">
        <v>117</v>
      </c>
      <c r="E449" s="12" t="s">
        <v>115</v>
      </c>
      <c r="F449" s="13" t="s">
        <v>116</v>
      </c>
      <c r="G449" s="14" t="s">
        <v>117</v>
      </c>
      <c r="H449" s="12" t="s">
        <v>115</v>
      </c>
      <c r="I449" s="13" t="s">
        <v>116</v>
      </c>
      <c r="J449" s="14" t="s">
        <v>117</v>
      </c>
      <c r="K449" s="15" t="s">
        <v>118</v>
      </c>
      <c r="L449" s="954" t="s">
        <v>119</v>
      </c>
      <c r="M449" s="16" t="s">
        <v>120</v>
      </c>
    </row>
    <row r="450" spans="1:13" x14ac:dyDescent="0.2">
      <c r="A450" s="17" t="s">
        <v>121</v>
      </c>
      <c r="B450" s="18">
        <v>157</v>
      </c>
      <c r="C450" s="19">
        <v>144</v>
      </c>
      <c r="D450" s="20">
        <v>13</v>
      </c>
      <c r="E450" s="18">
        <v>157</v>
      </c>
      <c r="F450" s="19">
        <v>144</v>
      </c>
      <c r="G450" s="20">
        <v>13</v>
      </c>
      <c r="H450" s="18">
        <v>199</v>
      </c>
      <c r="I450" s="19">
        <v>174</v>
      </c>
      <c r="J450" s="20">
        <v>25</v>
      </c>
      <c r="K450" s="21">
        <v>347</v>
      </c>
      <c r="L450" s="56">
        <v>221.81999999999974</v>
      </c>
      <c r="M450" s="22">
        <v>54.019385087007585</v>
      </c>
    </row>
    <row r="451" spans="1:13" x14ac:dyDescent="0.2">
      <c r="A451" s="23" t="s">
        <v>123</v>
      </c>
      <c r="B451" s="24">
        <v>53</v>
      </c>
      <c r="C451" s="25">
        <v>48</v>
      </c>
      <c r="D451" s="26">
        <v>5</v>
      </c>
      <c r="E451" s="24">
        <v>54</v>
      </c>
      <c r="F451" s="25">
        <v>49</v>
      </c>
      <c r="G451" s="26">
        <v>5</v>
      </c>
      <c r="H451" s="24">
        <v>68</v>
      </c>
      <c r="I451" s="25">
        <v>61</v>
      </c>
      <c r="J451" s="26">
        <v>7</v>
      </c>
      <c r="K451" s="24">
        <v>106</v>
      </c>
      <c r="L451" s="61">
        <v>67.310000000000016</v>
      </c>
      <c r="M451" s="27">
        <v>51.753899866290297</v>
      </c>
    </row>
    <row r="452" spans="1:13" x14ac:dyDescent="0.2">
      <c r="A452" s="23" t="s">
        <v>124</v>
      </c>
      <c r="B452" s="24">
        <v>31</v>
      </c>
      <c r="C452" s="25">
        <v>25</v>
      </c>
      <c r="D452" s="26">
        <v>6</v>
      </c>
      <c r="E452" s="24">
        <v>31</v>
      </c>
      <c r="F452" s="25">
        <v>25</v>
      </c>
      <c r="G452" s="26">
        <v>6</v>
      </c>
      <c r="H452" s="24">
        <v>44</v>
      </c>
      <c r="I452" s="25">
        <v>33</v>
      </c>
      <c r="J452" s="26">
        <v>11</v>
      </c>
      <c r="K452" s="24">
        <v>52</v>
      </c>
      <c r="L452" s="61">
        <v>37.310000000000016</v>
      </c>
      <c r="M452" s="27">
        <v>50.125301527740532</v>
      </c>
    </row>
    <row r="453" spans="1:13" x14ac:dyDescent="0.2">
      <c r="A453" s="23" t="s">
        <v>125</v>
      </c>
      <c r="B453" s="24">
        <v>33</v>
      </c>
      <c r="C453" s="25">
        <v>28</v>
      </c>
      <c r="D453" s="26">
        <v>5</v>
      </c>
      <c r="E453" s="24">
        <v>33</v>
      </c>
      <c r="F453" s="25">
        <v>28</v>
      </c>
      <c r="G453" s="26">
        <v>5</v>
      </c>
      <c r="H453" s="24">
        <v>56</v>
      </c>
      <c r="I453" s="25">
        <v>45</v>
      </c>
      <c r="J453" s="26">
        <v>11</v>
      </c>
      <c r="K453" s="24">
        <v>70</v>
      </c>
      <c r="L453" s="61">
        <v>44.420000000000051</v>
      </c>
      <c r="M453" s="27">
        <v>51.878433138225958</v>
      </c>
    </row>
    <row r="454" spans="1:13" x14ac:dyDescent="0.2">
      <c r="A454" s="23" t="s">
        <v>126</v>
      </c>
      <c r="B454" s="24">
        <v>12</v>
      </c>
      <c r="C454" s="25">
        <v>11</v>
      </c>
      <c r="D454" s="26">
        <v>1</v>
      </c>
      <c r="E454" s="24">
        <v>12</v>
      </c>
      <c r="F454" s="25">
        <v>11</v>
      </c>
      <c r="G454" s="26">
        <v>1</v>
      </c>
      <c r="H454" s="24">
        <v>18</v>
      </c>
      <c r="I454" s="25">
        <v>14</v>
      </c>
      <c r="J454" s="26">
        <v>4</v>
      </c>
      <c r="K454" s="24">
        <v>17</v>
      </c>
      <c r="L454" s="61">
        <v>11.780000000000001</v>
      </c>
      <c r="M454" s="27">
        <v>52.417657045840407</v>
      </c>
    </row>
    <row r="455" spans="1:13" x14ac:dyDescent="0.2">
      <c r="A455" s="23" t="s">
        <v>127</v>
      </c>
      <c r="B455" s="24">
        <v>33</v>
      </c>
      <c r="C455" s="25">
        <v>29</v>
      </c>
      <c r="D455" s="26">
        <v>4</v>
      </c>
      <c r="E455" s="24">
        <v>34</v>
      </c>
      <c r="F455" s="25">
        <v>29</v>
      </c>
      <c r="G455" s="26">
        <v>5</v>
      </c>
      <c r="H455" s="24">
        <v>48</v>
      </c>
      <c r="I455" s="25">
        <v>40</v>
      </c>
      <c r="J455" s="26">
        <v>8</v>
      </c>
      <c r="K455" s="24">
        <v>50</v>
      </c>
      <c r="L455" s="61">
        <v>36.320000000000022</v>
      </c>
      <c r="M455" s="27">
        <v>49.968061674008794</v>
      </c>
    </row>
    <row r="456" spans="1:13" x14ac:dyDescent="0.2">
      <c r="A456" s="23" t="s">
        <v>128</v>
      </c>
      <c r="B456" s="24">
        <v>22</v>
      </c>
      <c r="C456" s="25">
        <v>21</v>
      </c>
      <c r="D456" s="26">
        <v>1</v>
      </c>
      <c r="E456" s="24">
        <v>23</v>
      </c>
      <c r="F456" s="25">
        <v>22</v>
      </c>
      <c r="G456" s="26">
        <v>1</v>
      </c>
      <c r="H456" s="24">
        <v>23</v>
      </c>
      <c r="I456" s="25">
        <v>22</v>
      </c>
      <c r="J456" s="26">
        <v>1</v>
      </c>
      <c r="K456" s="24">
        <v>26</v>
      </c>
      <c r="L456" s="61">
        <v>19.579999999999998</v>
      </c>
      <c r="M456" s="27">
        <v>55.121041879468848</v>
      </c>
    </row>
    <row r="457" spans="1:13" x14ac:dyDescent="0.2">
      <c r="A457" s="23" t="s">
        <v>129</v>
      </c>
      <c r="B457" s="24">
        <v>31</v>
      </c>
      <c r="C457" s="25">
        <v>28</v>
      </c>
      <c r="D457" s="26">
        <v>3</v>
      </c>
      <c r="E457" s="24">
        <v>31</v>
      </c>
      <c r="F457" s="25">
        <v>28</v>
      </c>
      <c r="G457" s="26">
        <v>3</v>
      </c>
      <c r="H457" s="24">
        <v>42</v>
      </c>
      <c r="I457" s="25">
        <v>34</v>
      </c>
      <c r="J457" s="26">
        <v>8</v>
      </c>
      <c r="K457" s="24">
        <v>37</v>
      </c>
      <c r="L457" s="61">
        <v>26.8</v>
      </c>
      <c r="M457" s="27">
        <v>51.705223880597018</v>
      </c>
    </row>
    <row r="458" spans="1:13" x14ac:dyDescent="0.2">
      <c r="A458" s="23" t="s">
        <v>130</v>
      </c>
      <c r="B458" s="24">
        <v>23</v>
      </c>
      <c r="C458" s="25">
        <v>21</v>
      </c>
      <c r="D458" s="26">
        <v>2</v>
      </c>
      <c r="E458" s="24">
        <v>25</v>
      </c>
      <c r="F458" s="25">
        <v>21</v>
      </c>
      <c r="G458" s="26">
        <v>4</v>
      </c>
      <c r="H458" s="24">
        <v>40</v>
      </c>
      <c r="I458" s="25">
        <v>31</v>
      </c>
      <c r="J458" s="26">
        <v>9</v>
      </c>
      <c r="K458" s="24">
        <v>35</v>
      </c>
      <c r="L458" s="61">
        <v>22.41</v>
      </c>
      <c r="M458" s="27">
        <v>53.201026327532347</v>
      </c>
    </row>
    <row r="459" spans="1:13" x14ac:dyDescent="0.2">
      <c r="A459" s="23" t="s">
        <v>131</v>
      </c>
      <c r="B459" s="24">
        <v>29</v>
      </c>
      <c r="C459" s="25">
        <v>26</v>
      </c>
      <c r="D459" s="26">
        <v>3</v>
      </c>
      <c r="E459" s="24">
        <v>29</v>
      </c>
      <c r="F459" s="25">
        <v>26</v>
      </c>
      <c r="G459" s="26">
        <v>3</v>
      </c>
      <c r="H459" s="24">
        <v>39</v>
      </c>
      <c r="I459" s="25">
        <v>32</v>
      </c>
      <c r="J459" s="26">
        <v>7</v>
      </c>
      <c r="K459" s="24">
        <v>37</v>
      </c>
      <c r="L459" s="61">
        <v>25.250000000000007</v>
      </c>
      <c r="M459" s="27">
        <v>56.273465346534636</v>
      </c>
    </row>
    <row r="460" spans="1:13" x14ac:dyDescent="0.2">
      <c r="A460" s="23" t="s">
        <v>132</v>
      </c>
      <c r="B460" s="24">
        <v>71</v>
      </c>
      <c r="C460" s="25">
        <v>63</v>
      </c>
      <c r="D460" s="26">
        <v>8</v>
      </c>
      <c r="E460" s="24">
        <v>73</v>
      </c>
      <c r="F460" s="25">
        <v>65</v>
      </c>
      <c r="G460" s="26">
        <v>8</v>
      </c>
      <c r="H460" s="24">
        <v>83</v>
      </c>
      <c r="I460" s="25">
        <v>68</v>
      </c>
      <c r="J460" s="26">
        <v>15</v>
      </c>
      <c r="K460" s="24">
        <v>107</v>
      </c>
      <c r="L460" s="61">
        <v>73.939999999999969</v>
      </c>
      <c r="M460" s="27">
        <v>53.905463889640266</v>
      </c>
    </row>
    <row r="461" spans="1:13" x14ac:dyDescent="0.2">
      <c r="A461" s="23" t="s">
        <v>133</v>
      </c>
      <c r="B461" s="24">
        <v>34</v>
      </c>
      <c r="C461" s="25">
        <v>28</v>
      </c>
      <c r="D461" s="26">
        <v>6</v>
      </c>
      <c r="E461" s="24">
        <v>35</v>
      </c>
      <c r="F461" s="25">
        <v>29</v>
      </c>
      <c r="G461" s="26">
        <v>6</v>
      </c>
      <c r="H461" s="24">
        <v>42</v>
      </c>
      <c r="I461" s="25">
        <v>32</v>
      </c>
      <c r="J461" s="26">
        <v>10</v>
      </c>
      <c r="K461" s="24">
        <v>63</v>
      </c>
      <c r="L461" s="61">
        <v>40.35</v>
      </c>
      <c r="M461" s="27">
        <v>51.603593556381654</v>
      </c>
    </row>
    <row r="462" spans="1:13" x14ac:dyDescent="0.2">
      <c r="A462" s="23" t="s">
        <v>134</v>
      </c>
      <c r="B462" s="24">
        <v>49</v>
      </c>
      <c r="C462" s="25">
        <v>41</v>
      </c>
      <c r="D462" s="26">
        <v>8</v>
      </c>
      <c r="E462" s="24">
        <v>52</v>
      </c>
      <c r="F462" s="25">
        <v>44</v>
      </c>
      <c r="G462" s="26">
        <v>8</v>
      </c>
      <c r="H462" s="24">
        <v>71</v>
      </c>
      <c r="I462" s="25">
        <v>57</v>
      </c>
      <c r="J462" s="26">
        <v>14</v>
      </c>
      <c r="K462" s="24">
        <v>76</v>
      </c>
      <c r="L462" s="61">
        <v>57.749999999999993</v>
      </c>
      <c r="M462" s="27">
        <v>49.947965367965359</v>
      </c>
    </row>
    <row r="463" spans="1:13" ht="13.5" thickBot="1" x14ac:dyDescent="0.25">
      <c r="A463" s="28" t="s">
        <v>135</v>
      </c>
      <c r="B463" s="29">
        <v>27</v>
      </c>
      <c r="C463" s="30">
        <v>25</v>
      </c>
      <c r="D463" s="31">
        <v>2</v>
      </c>
      <c r="E463" s="29">
        <v>27</v>
      </c>
      <c r="F463" s="30">
        <v>25</v>
      </c>
      <c r="G463" s="31">
        <v>2</v>
      </c>
      <c r="H463" s="29">
        <v>29</v>
      </c>
      <c r="I463" s="30">
        <v>27</v>
      </c>
      <c r="J463" s="31">
        <v>2</v>
      </c>
      <c r="K463" s="29">
        <v>39</v>
      </c>
      <c r="L463" s="74">
        <v>26.180000000000007</v>
      </c>
      <c r="M463" s="32">
        <v>51.027119938884631</v>
      </c>
    </row>
    <row r="464" spans="1:13" ht="13.5" thickBot="1" x14ac:dyDescent="0.25">
      <c r="A464" s="1185" t="s">
        <v>115</v>
      </c>
      <c r="B464" s="1186">
        <v>587</v>
      </c>
      <c r="C464" s="1187">
        <v>521</v>
      </c>
      <c r="D464" s="1188">
        <v>66</v>
      </c>
      <c r="E464" s="1186">
        <v>616</v>
      </c>
      <c r="F464" s="1187">
        <v>546</v>
      </c>
      <c r="G464" s="1188">
        <v>70</v>
      </c>
      <c r="H464" s="1186">
        <v>802</v>
      </c>
      <c r="I464" s="1187">
        <v>670</v>
      </c>
      <c r="J464" s="1188">
        <v>132</v>
      </c>
      <c r="K464" s="1186">
        <v>1015</v>
      </c>
      <c r="L464" s="1189">
        <v>711.22</v>
      </c>
      <c r="M464" s="1190">
        <v>52.641292427097106</v>
      </c>
    </row>
    <row r="466" spans="1:13" ht="13.5" thickBot="1" x14ac:dyDescent="0.25">
      <c r="A466" s="11" t="s">
        <v>265</v>
      </c>
      <c r="B466" s="11"/>
    </row>
    <row r="467" spans="1:13" x14ac:dyDescent="0.2">
      <c r="A467" s="1002" t="s">
        <v>113</v>
      </c>
      <c r="B467" s="1004" t="s">
        <v>5</v>
      </c>
      <c r="C467" s="1005"/>
      <c r="D467" s="1006"/>
      <c r="E467" s="1004" t="s">
        <v>6</v>
      </c>
      <c r="F467" s="1005"/>
      <c r="G467" s="1006"/>
      <c r="H467" s="1004" t="s">
        <v>7</v>
      </c>
      <c r="I467" s="1005"/>
      <c r="J467" s="1006"/>
      <c r="K467" s="1004" t="s">
        <v>114</v>
      </c>
      <c r="L467" s="1005"/>
      <c r="M467" s="1006"/>
    </row>
    <row r="468" spans="1:13" ht="26.25" thickBot="1" x14ac:dyDescent="0.25">
      <c r="A468" s="1003"/>
      <c r="B468" s="12" t="s">
        <v>115</v>
      </c>
      <c r="C468" s="13" t="s">
        <v>116</v>
      </c>
      <c r="D468" s="14" t="s">
        <v>117</v>
      </c>
      <c r="E468" s="12" t="s">
        <v>115</v>
      </c>
      <c r="F468" s="13" t="s">
        <v>116</v>
      </c>
      <c r="G468" s="14" t="s">
        <v>117</v>
      </c>
      <c r="H468" s="12" t="s">
        <v>115</v>
      </c>
      <c r="I468" s="13" t="s">
        <v>116</v>
      </c>
      <c r="J468" s="14" t="s">
        <v>117</v>
      </c>
      <c r="K468" s="15" t="s">
        <v>118</v>
      </c>
      <c r="L468" s="954" t="s">
        <v>119</v>
      </c>
      <c r="M468" s="16" t="s">
        <v>120</v>
      </c>
    </row>
    <row r="469" spans="1:13" x14ac:dyDescent="0.2">
      <c r="A469" s="17" t="s">
        <v>121</v>
      </c>
      <c r="B469" s="18">
        <v>24</v>
      </c>
      <c r="C469" s="19">
        <v>20</v>
      </c>
      <c r="D469" s="20">
        <v>4</v>
      </c>
      <c r="E469" s="18">
        <v>24</v>
      </c>
      <c r="F469" s="19">
        <v>20</v>
      </c>
      <c r="G469" s="20">
        <v>4</v>
      </c>
      <c r="H469" s="18">
        <v>30</v>
      </c>
      <c r="I469" s="19">
        <v>23</v>
      </c>
      <c r="J469" s="20">
        <v>7</v>
      </c>
      <c r="K469" s="21">
        <v>41</v>
      </c>
      <c r="L469" s="56">
        <v>21.869999999999994</v>
      </c>
      <c r="M469" s="22">
        <v>57.588705989940586</v>
      </c>
    </row>
    <row r="470" spans="1:13" x14ac:dyDescent="0.2">
      <c r="A470" s="23" t="s">
        <v>123</v>
      </c>
      <c r="B470" s="24">
        <v>7</v>
      </c>
      <c r="C470" s="25">
        <v>6</v>
      </c>
      <c r="D470" s="26">
        <v>1</v>
      </c>
      <c r="E470" s="24">
        <v>7</v>
      </c>
      <c r="F470" s="25">
        <v>6</v>
      </c>
      <c r="G470" s="26">
        <v>1</v>
      </c>
      <c r="H470" s="24">
        <v>10</v>
      </c>
      <c r="I470" s="25">
        <v>9</v>
      </c>
      <c r="J470" s="26">
        <v>1</v>
      </c>
      <c r="K470" s="24">
        <v>8</v>
      </c>
      <c r="L470" s="61">
        <v>5.4399999999999995</v>
      </c>
      <c r="M470" s="27">
        <v>48.516544117647058</v>
      </c>
    </row>
    <row r="471" spans="1:13" x14ac:dyDescent="0.2">
      <c r="A471" s="23" t="s">
        <v>124</v>
      </c>
      <c r="B471" s="24">
        <v>9</v>
      </c>
      <c r="C471" s="25">
        <v>6</v>
      </c>
      <c r="D471" s="26">
        <v>3</v>
      </c>
      <c r="E471" s="24">
        <v>9</v>
      </c>
      <c r="F471" s="25">
        <v>6</v>
      </c>
      <c r="G471" s="26">
        <v>3</v>
      </c>
      <c r="H471" s="24">
        <v>9</v>
      </c>
      <c r="I471" s="25">
        <v>6</v>
      </c>
      <c r="J471" s="26">
        <v>3</v>
      </c>
      <c r="K471" s="24">
        <v>10</v>
      </c>
      <c r="L471" s="61">
        <v>7.2299999999999986</v>
      </c>
      <c r="M471" s="27">
        <v>51.07261410788383</v>
      </c>
    </row>
    <row r="472" spans="1:13" x14ac:dyDescent="0.2">
      <c r="A472" s="23" t="s">
        <v>125</v>
      </c>
      <c r="B472" s="24">
        <v>9</v>
      </c>
      <c r="C472" s="25">
        <v>7</v>
      </c>
      <c r="D472" s="26">
        <v>2</v>
      </c>
      <c r="E472" s="24">
        <v>9</v>
      </c>
      <c r="F472" s="25">
        <v>7</v>
      </c>
      <c r="G472" s="26">
        <v>2</v>
      </c>
      <c r="H472" s="24">
        <v>9</v>
      </c>
      <c r="I472" s="25">
        <v>7</v>
      </c>
      <c r="J472" s="26">
        <v>2</v>
      </c>
      <c r="K472" s="24">
        <v>9</v>
      </c>
      <c r="L472" s="61">
        <v>4.6100000000000003</v>
      </c>
      <c r="M472" s="27">
        <v>53.862255965292839</v>
      </c>
    </row>
    <row r="473" spans="1:13" x14ac:dyDescent="0.2">
      <c r="A473" s="23" t="s">
        <v>126</v>
      </c>
      <c r="B473" s="24">
        <v>3</v>
      </c>
      <c r="C473" s="25">
        <v>3</v>
      </c>
      <c r="D473" s="26">
        <v>0</v>
      </c>
      <c r="E473" s="24">
        <v>3</v>
      </c>
      <c r="F473" s="25">
        <v>3</v>
      </c>
      <c r="G473" s="26">
        <v>0</v>
      </c>
      <c r="H473" s="24">
        <v>3</v>
      </c>
      <c r="I473" s="25">
        <v>3</v>
      </c>
      <c r="J473" s="26">
        <v>0</v>
      </c>
      <c r="K473" s="24">
        <v>4</v>
      </c>
      <c r="L473" s="61">
        <v>2.14</v>
      </c>
      <c r="M473" s="27">
        <v>50.509345794392523</v>
      </c>
    </row>
    <row r="474" spans="1:13" x14ac:dyDescent="0.2">
      <c r="A474" s="23" t="s">
        <v>127</v>
      </c>
      <c r="B474" s="24">
        <v>7</v>
      </c>
      <c r="C474" s="25">
        <v>6</v>
      </c>
      <c r="D474" s="26">
        <v>1</v>
      </c>
      <c r="E474" s="24">
        <v>7</v>
      </c>
      <c r="F474" s="25">
        <v>6</v>
      </c>
      <c r="G474" s="26">
        <v>1</v>
      </c>
      <c r="H474" s="24">
        <v>7</v>
      </c>
      <c r="I474" s="25">
        <v>6</v>
      </c>
      <c r="J474" s="26">
        <v>1</v>
      </c>
      <c r="K474" s="24">
        <v>9</v>
      </c>
      <c r="L474" s="61">
        <v>5.6000000000000005</v>
      </c>
      <c r="M474" s="27">
        <v>50.660714285714278</v>
      </c>
    </row>
    <row r="475" spans="1:13" x14ac:dyDescent="0.2">
      <c r="A475" s="23" t="s">
        <v>128</v>
      </c>
      <c r="B475" s="24">
        <v>5</v>
      </c>
      <c r="C475" s="25">
        <v>4</v>
      </c>
      <c r="D475" s="26">
        <v>1</v>
      </c>
      <c r="E475" s="24">
        <v>5</v>
      </c>
      <c r="F475" s="25">
        <v>4</v>
      </c>
      <c r="G475" s="26">
        <v>1</v>
      </c>
      <c r="H475" s="24">
        <v>5</v>
      </c>
      <c r="I475" s="25">
        <v>4</v>
      </c>
      <c r="J475" s="26">
        <v>1</v>
      </c>
      <c r="K475" s="24">
        <v>7</v>
      </c>
      <c r="L475" s="61">
        <v>3.37</v>
      </c>
      <c r="M475" s="27">
        <v>54.62166172106825</v>
      </c>
    </row>
    <row r="476" spans="1:13" x14ac:dyDescent="0.2">
      <c r="A476" s="23" t="s">
        <v>129</v>
      </c>
      <c r="B476" s="24">
        <v>7</v>
      </c>
      <c r="C476" s="25">
        <v>6</v>
      </c>
      <c r="D476" s="26">
        <v>1</v>
      </c>
      <c r="E476" s="24">
        <v>7</v>
      </c>
      <c r="F476" s="25">
        <v>6</v>
      </c>
      <c r="G476" s="26">
        <v>1</v>
      </c>
      <c r="H476" s="24">
        <v>7</v>
      </c>
      <c r="I476" s="25">
        <v>6</v>
      </c>
      <c r="J476" s="26">
        <v>1</v>
      </c>
      <c r="K476" s="24">
        <v>6</v>
      </c>
      <c r="L476" s="61">
        <v>4.6999999999999993</v>
      </c>
      <c r="M476" s="27">
        <v>60.721276595744683</v>
      </c>
    </row>
    <row r="477" spans="1:13" x14ac:dyDescent="0.2">
      <c r="A477" s="23" t="s">
        <v>130</v>
      </c>
      <c r="B477" s="24">
        <v>5</v>
      </c>
      <c r="C477" s="25">
        <v>5</v>
      </c>
      <c r="D477" s="26">
        <v>0</v>
      </c>
      <c r="E477" s="24">
        <v>5</v>
      </c>
      <c r="F477" s="25">
        <v>5</v>
      </c>
      <c r="G477" s="26">
        <v>0</v>
      </c>
      <c r="H477" s="24">
        <v>6</v>
      </c>
      <c r="I477" s="25">
        <v>6</v>
      </c>
      <c r="J477" s="26">
        <v>0</v>
      </c>
      <c r="K477" s="24">
        <v>5</v>
      </c>
      <c r="L477" s="61">
        <v>3.1</v>
      </c>
      <c r="M477" s="27">
        <v>59.21290322580645</v>
      </c>
    </row>
    <row r="478" spans="1:13" x14ac:dyDescent="0.2">
      <c r="A478" s="23" t="s">
        <v>131</v>
      </c>
      <c r="B478" s="24">
        <v>8</v>
      </c>
      <c r="C478" s="25">
        <v>6</v>
      </c>
      <c r="D478" s="26">
        <v>2</v>
      </c>
      <c r="E478" s="24">
        <v>8</v>
      </c>
      <c r="F478" s="25">
        <v>6</v>
      </c>
      <c r="G478" s="26">
        <v>2</v>
      </c>
      <c r="H478" s="24">
        <v>9</v>
      </c>
      <c r="I478" s="25">
        <v>7</v>
      </c>
      <c r="J478" s="26">
        <v>2</v>
      </c>
      <c r="K478" s="24">
        <v>8</v>
      </c>
      <c r="L478" s="61">
        <v>3.5300000000000002</v>
      </c>
      <c r="M478" s="27">
        <v>54.194050991501413</v>
      </c>
    </row>
    <row r="479" spans="1:13" x14ac:dyDescent="0.2">
      <c r="A479" s="23" t="s">
        <v>132</v>
      </c>
      <c r="B479" s="24">
        <v>12</v>
      </c>
      <c r="C479" s="25">
        <v>11</v>
      </c>
      <c r="D479" s="26">
        <v>1</v>
      </c>
      <c r="E479" s="24">
        <v>12</v>
      </c>
      <c r="F479" s="25">
        <v>11</v>
      </c>
      <c r="G479" s="26">
        <v>1</v>
      </c>
      <c r="H479" s="24">
        <v>13</v>
      </c>
      <c r="I479" s="25">
        <v>11</v>
      </c>
      <c r="J479" s="26">
        <v>2</v>
      </c>
      <c r="K479" s="24">
        <v>20</v>
      </c>
      <c r="L479" s="61">
        <v>13.159999999999998</v>
      </c>
      <c r="M479" s="27">
        <v>51.349544072948341</v>
      </c>
    </row>
    <row r="480" spans="1:13" x14ac:dyDescent="0.2">
      <c r="A480" s="23" t="s">
        <v>133</v>
      </c>
      <c r="B480" s="24">
        <v>11</v>
      </c>
      <c r="C480" s="25">
        <v>9</v>
      </c>
      <c r="D480" s="26">
        <v>2</v>
      </c>
      <c r="E480" s="24">
        <v>11</v>
      </c>
      <c r="F480" s="25">
        <v>9</v>
      </c>
      <c r="G480" s="26">
        <v>2</v>
      </c>
      <c r="H480" s="24">
        <v>11</v>
      </c>
      <c r="I480" s="25">
        <v>9</v>
      </c>
      <c r="J480" s="26">
        <v>2</v>
      </c>
      <c r="K480" s="24">
        <v>12</v>
      </c>
      <c r="L480" s="61">
        <v>8.76</v>
      </c>
      <c r="M480" s="27">
        <v>54.904109589041092</v>
      </c>
    </row>
    <row r="481" spans="1:13" x14ac:dyDescent="0.2">
      <c r="A481" s="23" t="s">
        <v>134</v>
      </c>
      <c r="B481" s="24">
        <v>9</v>
      </c>
      <c r="C481" s="25">
        <v>7</v>
      </c>
      <c r="D481" s="26">
        <v>2</v>
      </c>
      <c r="E481" s="24">
        <v>9</v>
      </c>
      <c r="F481" s="25">
        <v>7</v>
      </c>
      <c r="G481" s="26">
        <v>2</v>
      </c>
      <c r="H481" s="24">
        <v>9</v>
      </c>
      <c r="I481" s="25">
        <v>7</v>
      </c>
      <c r="J481" s="26">
        <v>2</v>
      </c>
      <c r="K481" s="24">
        <v>11</v>
      </c>
      <c r="L481" s="61">
        <v>6.32</v>
      </c>
      <c r="M481" s="27">
        <v>52.655063291139236</v>
      </c>
    </row>
    <row r="482" spans="1:13" ht="13.5" thickBot="1" x14ac:dyDescent="0.25">
      <c r="A482" s="28" t="s">
        <v>135</v>
      </c>
      <c r="B482" s="29">
        <v>7</v>
      </c>
      <c r="C482" s="30">
        <v>5</v>
      </c>
      <c r="D482" s="31">
        <v>2</v>
      </c>
      <c r="E482" s="29">
        <v>7</v>
      </c>
      <c r="F482" s="30">
        <v>5</v>
      </c>
      <c r="G482" s="31">
        <v>2</v>
      </c>
      <c r="H482" s="29">
        <v>7</v>
      </c>
      <c r="I482" s="30">
        <v>5</v>
      </c>
      <c r="J482" s="31">
        <v>2</v>
      </c>
      <c r="K482" s="29">
        <v>7</v>
      </c>
      <c r="L482" s="74">
        <v>4.0999999999999996</v>
      </c>
      <c r="M482" s="32">
        <v>56.265853658536599</v>
      </c>
    </row>
    <row r="483" spans="1:13" ht="13.5" thickBot="1" x14ac:dyDescent="0.25">
      <c r="A483" s="1185" t="s">
        <v>115</v>
      </c>
      <c r="B483" s="1186">
        <v>121</v>
      </c>
      <c r="C483" s="1187">
        <v>99</v>
      </c>
      <c r="D483" s="1188">
        <v>22</v>
      </c>
      <c r="E483" s="1186">
        <v>123</v>
      </c>
      <c r="F483" s="1187">
        <v>101</v>
      </c>
      <c r="G483" s="1188">
        <v>22</v>
      </c>
      <c r="H483" s="1186">
        <v>135</v>
      </c>
      <c r="I483" s="1187">
        <v>109</v>
      </c>
      <c r="J483" s="1188">
        <v>26</v>
      </c>
      <c r="K483" s="1186">
        <v>151</v>
      </c>
      <c r="L483" s="1189">
        <v>93.93</v>
      </c>
      <c r="M483" s="1190">
        <v>54.266634727988929</v>
      </c>
    </row>
    <row r="485" spans="1:13" ht="13.5" thickBot="1" x14ac:dyDescent="0.25">
      <c r="A485" s="11" t="s">
        <v>266</v>
      </c>
      <c r="B485" s="11"/>
    </row>
    <row r="486" spans="1:13" x14ac:dyDescent="0.2">
      <c r="A486" s="1002" t="s">
        <v>113</v>
      </c>
      <c r="B486" s="1004" t="s">
        <v>5</v>
      </c>
      <c r="C486" s="1005"/>
      <c r="D486" s="1006"/>
      <c r="E486" s="1004" t="s">
        <v>6</v>
      </c>
      <c r="F486" s="1005"/>
      <c r="G486" s="1006"/>
      <c r="H486" s="1004" t="s">
        <v>7</v>
      </c>
      <c r="I486" s="1005"/>
      <c r="J486" s="1006"/>
      <c r="K486" s="1007" t="s">
        <v>114</v>
      </c>
      <c r="L486" s="1008"/>
      <c r="M486" s="1009"/>
    </row>
    <row r="487" spans="1:13" ht="26.25" thickBot="1" x14ac:dyDescent="0.25">
      <c r="A487" s="1003"/>
      <c r="B487" s="12" t="s">
        <v>115</v>
      </c>
      <c r="C487" s="13" t="s">
        <v>116</v>
      </c>
      <c r="D487" s="14" t="s">
        <v>117</v>
      </c>
      <c r="E487" s="12" t="s">
        <v>115</v>
      </c>
      <c r="F487" s="13" t="s">
        <v>116</v>
      </c>
      <c r="G487" s="14" t="s">
        <v>117</v>
      </c>
      <c r="H487" s="12" t="s">
        <v>115</v>
      </c>
      <c r="I487" s="13" t="s">
        <v>116</v>
      </c>
      <c r="J487" s="14" t="s">
        <v>117</v>
      </c>
      <c r="K487" s="15" t="s">
        <v>118</v>
      </c>
      <c r="L487" s="954" t="s">
        <v>119</v>
      </c>
      <c r="M487" s="16" t="s">
        <v>120</v>
      </c>
    </row>
    <row r="488" spans="1:13" x14ac:dyDescent="0.2">
      <c r="A488" s="17" t="s">
        <v>121</v>
      </c>
      <c r="B488" s="18">
        <v>8</v>
      </c>
      <c r="C488" s="19">
        <v>7</v>
      </c>
      <c r="D488" s="20">
        <v>1</v>
      </c>
      <c r="E488" s="18">
        <v>8</v>
      </c>
      <c r="F488" s="19">
        <v>7</v>
      </c>
      <c r="G488" s="20">
        <v>1</v>
      </c>
      <c r="H488" s="18">
        <v>9</v>
      </c>
      <c r="I488" s="19">
        <v>8</v>
      </c>
      <c r="J488" s="20">
        <v>1</v>
      </c>
      <c r="K488" s="21">
        <v>15</v>
      </c>
      <c r="L488" s="56">
        <v>7.6000000000000005</v>
      </c>
      <c r="M488" s="22">
        <v>56.868421052631561</v>
      </c>
    </row>
    <row r="489" spans="1:13" x14ac:dyDescent="0.2">
      <c r="A489" s="23" t="s">
        <v>123</v>
      </c>
      <c r="B489" s="24">
        <v>5</v>
      </c>
      <c r="C489" s="25">
        <v>4</v>
      </c>
      <c r="D489" s="26">
        <v>1</v>
      </c>
      <c r="E489" s="24">
        <v>5</v>
      </c>
      <c r="F489" s="25">
        <v>4</v>
      </c>
      <c r="G489" s="26">
        <v>1</v>
      </c>
      <c r="H489" s="24">
        <v>5</v>
      </c>
      <c r="I489" s="25">
        <v>4</v>
      </c>
      <c r="J489" s="26">
        <v>1</v>
      </c>
      <c r="K489" s="24">
        <v>6</v>
      </c>
      <c r="L489" s="61">
        <v>3.43</v>
      </c>
      <c r="M489" s="27">
        <v>65.505830903790098</v>
      </c>
    </row>
    <row r="490" spans="1:13" x14ac:dyDescent="0.2">
      <c r="A490" s="23" t="s">
        <v>124</v>
      </c>
      <c r="B490" s="24">
        <v>2</v>
      </c>
      <c r="C490" s="25">
        <v>0</v>
      </c>
      <c r="D490" s="26">
        <v>2</v>
      </c>
      <c r="E490" s="24">
        <v>2</v>
      </c>
      <c r="F490" s="25">
        <v>0</v>
      </c>
      <c r="G490" s="26">
        <v>2</v>
      </c>
      <c r="H490" s="24">
        <v>2</v>
      </c>
      <c r="I490" s="25">
        <v>0</v>
      </c>
      <c r="J490" s="26">
        <v>2</v>
      </c>
      <c r="K490" s="24">
        <v>3</v>
      </c>
      <c r="L490" s="61">
        <v>1.66</v>
      </c>
      <c r="M490" s="27">
        <v>51.849397590361455</v>
      </c>
    </row>
    <row r="491" spans="1:13" x14ac:dyDescent="0.2">
      <c r="A491" s="23" t="s">
        <v>125</v>
      </c>
      <c r="B491" s="24">
        <v>1</v>
      </c>
      <c r="C491" s="25">
        <v>1</v>
      </c>
      <c r="D491" s="26">
        <v>0</v>
      </c>
      <c r="E491" s="24">
        <v>1</v>
      </c>
      <c r="F491" s="25">
        <v>1</v>
      </c>
      <c r="G491" s="26">
        <v>0</v>
      </c>
      <c r="H491" s="24">
        <v>1</v>
      </c>
      <c r="I491" s="25">
        <v>1</v>
      </c>
      <c r="J491" s="26">
        <v>0</v>
      </c>
      <c r="K491" s="24">
        <v>1</v>
      </c>
      <c r="L491" s="61">
        <v>0.22</v>
      </c>
      <c r="M491" s="27">
        <v>63.5</v>
      </c>
    </row>
    <row r="492" spans="1:13" x14ac:dyDescent="0.2">
      <c r="A492" s="23" t="s">
        <v>126</v>
      </c>
      <c r="B492" s="24">
        <v>0</v>
      </c>
      <c r="C492" s="25">
        <v>0</v>
      </c>
      <c r="D492" s="26">
        <v>0</v>
      </c>
      <c r="E492" s="24">
        <v>0</v>
      </c>
      <c r="F492" s="25">
        <v>0</v>
      </c>
      <c r="G492" s="26">
        <v>0</v>
      </c>
      <c r="H492" s="24">
        <v>0</v>
      </c>
      <c r="I492" s="25">
        <v>0</v>
      </c>
      <c r="J492" s="26">
        <v>0</v>
      </c>
      <c r="K492" s="24">
        <v>0</v>
      </c>
      <c r="L492" s="61">
        <v>0</v>
      </c>
      <c r="M492" s="27">
        <v>0</v>
      </c>
    </row>
    <row r="493" spans="1:13" x14ac:dyDescent="0.2">
      <c r="A493" s="23" t="s">
        <v>127</v>
      </c>
      <c r="B493" s="24">
        <v>1</v>
      </c>
      <c r="C493" s="25">
        <v>0</v>
      </c>
      <c r="D493" s="26">
        <v>1</v>
      </c>
      <c r="E493" s="24">
        <v>1</v>
      </c>
      <c r="F493" s="25">
        <v>0</v>
      </c>
      <c r="G493" s="26">
        <v>1</v>
      </c>
      <c r="H493" s="24">
        <v>1</v>
      </c>
      <c r="I493" s="25">
        <v>0</v>
      </c>
      <c r="J493" s="26">
        <v>1</v>
      </c>
      <c r="K493" s="24">
        <v>1</v>
      </c>
      <c r="L493" s="61">
        <v>0.13</v>
      </c>
      <c r="M493" s="27">
        <v>44.5</v>
      </c>
    </row>
    <row r="494" spans="1:13" x14ac:dyDescent="0.2">
      <c r="A494" s="23" t="s">
        <v>128</v>
      </c>
      <c r="B494" s="24">
        <v>1</v>
      </c>
      <c r="C494" s="25">
        <v>0</v>
      </c>
      <c r="D494" s="26">
        <v>1</v>
      </c>
      <c r="E494" s="24">
        <v>1</v>
      </c>
      <c r="F494" s="25">
        <v>0</v>
      </c>
      <c r="G494" s="26">
        <v>1</v>
      </c>
      <c r="H494" s="24">
        <v>1</v>
      </c>
      <c r="I494" s="25">
        <v>0</v>
      </c>
      <c r="J494" s="26">
        <v>1</v>
      </c>
      <c r="K494" s="24">
        <v>1</v>
      </c>
      <c r="L494" s="61">
        <v>0.1</v>
      </c>
      <c r="M494" s="27">
        <v>53.500000000000007</v>
      </c>
    </row>
    <row r="495" spans="1:13" x14ac:dyDescent="0.2">
      <c r="A495" s="23" t="s">
        <v>129</v>
      </c>
      <c r="B495" s="24">
        <v>1</v>
      </c>
      <c r="C495" s="25">
        <v>0</v>
      </c>
      <c r="D495" s="26">
        <v>1</v>
      </c>
      <c r="E495" s="24">
        <v>1</v>
      </c>
      <c r="F495" s="25">
        <v>0</v>
      </c>
      <c r="G495" s="26">
        <v>1</v>
      </c>
      <c r="H495" s="24">
        <v>1</v>
      </c>
      <c r="I495" s="25">
        <v>0</v>
      </c>
      <c r="J495" s="26">
        <v>1</v>
      </c>
      <c r="K495" s="24">
        <v>0</v>
      </c>
      <c r="L495" s="61">
        <v>0</v>
      </c>
      <c r="M495" s="27">
        <v>0</v>
      </c>
    </row>
    <row r="496" spans="1:13" x14ac:dyDescent="0.2">
      <c r="A496" s="23" t="s">
        <v>130</v>
      </c>
      <c r="B496" s="24">
        <v>1</v>
      </c>
      <c r="C496" s="25">
        <v>1</v>
      </c>
      <c r="D496" s="26">
        <v>0</v>
      </c>
      <c r="E496" s="24">
        <v>1</v>
      </c>
      <c r="F496" s="25">
        <v>1</v>
      </c>
      <c r="G496" s="26">
        <v>0</v>
      </c>
      <c r="H496" s="24">
        <v>1</v>
      </c>
      <c r="I496" s="25">
        <v>1</v>
      </c>
      <c r="J496" s="26">
        <v>0</v>
      </c>
      <c r="K496" s="24">
        <v>1</v>
      </c>
      <c r="L496" s="61">
        <v>7.0000000000000007E-2</v>
      </c>
      <c r="M496" s="27">
        <v>65.5</v>
      </c>
    </row>
    <row r="497" spans="1:13" x14ac:dyDescent="0.2">
      <c r="A497" s="23" t="s">
        <v>131</v>
      </c>
      <c r="B497" s="24">
        <v>2</v>
      </c>
      <c r="C497" s="25">
        <v>1</v>
      </c>
      <c r="D497" s="26">
        <v>1</v>
      </c>
      <c r="E497" s="24">
        <v>2</v>
      </c>
      <c r="F497" s="25">
        <v>1</v>
      </c>
      <c r="G497" s="26">
        <v>1</v>
      </c>
      <c r="H497" s="24">
        <v>2</v>
      </c>
      <c r="I497" s="25">
        <v>1</v>
      </c>
      <c r="J497" s="26">
        <v>1</v>
      </c>
      <c r="K497" s="24">
        <v>2</v>
      </c>
      <c r="L497" s="61">
        <v>1.2</v>
      </c>
      <c r="M497" s="27">
        <v>41</v>
      </c>
    </row>
    <row r="498" spans="1:13" x14ac:dyDescent="0.2">
      <c r="A498" s="23" t="s">
        <v>132</v>
      </c>
      <c r="B498" s="24">
        <v>0</v>
      </c>
      <c r="C498" s="25">
        <v>0</v>
      </c>
      <c r="D498" s="26">
        <v>0</v>
      </c>
      <c r="E498" s="24">
        <v>0</v>
      </c>
      <c r="F498" s="25">
        <v>0</v>
      </c>
      <c r="G498" s="26">
        <v>0</v>
      </c>
      <c r="H498" s="24">
        <v>0</v>
      </c>
      <c r="I498" s="25">
        <v>0</v>
      </c>
      <c r="J498" s="26">
        <v>0</v>
      </c>
      <c r="K498" s="24">
        <v>0</v>
      </c>
      <c r="L498" s="61">
        <v>0</v>
      </c>
      <c r="M498" s="27">
        <v>0</v>
      </c>
    </row>
    <row r="499" spans="1:13" x14ac:dyDescent="0.2">
      <c r="A499" s="23" t="s">
        <v>133</v>
      </c>
      <c r="B499" s="24">
        <v>1</v>
      </c>
      <c r="C499" s="25">
        <v>0</v>
      </c>
      <c r="D499" s="26">
        <v>1</v>
      </c>
      <c r="E499" s="24">
        <v>1</v>
      </c>
      <c r="F499" s="25">
        <v>0</v>
      </c>
      <c r="G499" s="26">
        <v>1</v>
      </c>
      <c r="H499" s="24">
        <v>1</v>
      </c>
      <c r="I499" s="25">
        <v>0</v>
      </c>
      <c r="J499" s="26">
        <v>1</v>
      </c>
      <c r="K499" s="24">
        <v>1</v>
      </c>
      <c r="L499" s="61">
        <v>1</v>
      </c>
      <c r="M499" s="27">
        <v>56.5</v>
      </c>
    </row>
    <row r="500" spans="1:13" x14ac:dyDescent="0.2">
      <c r="A500" s="23" t="s">
        <v>134</v>
      </c>
      <c r="B500" s="24">
        <v>0</v>
      </c>
      <c r="C500" s="25">
        <v>0</v>
      </c>
      <c r="D500" s="26">
        <v>0</v>
      </c>
      <c r="E500" s="24">
        <v>0</v>
      </c>
      <c r="F500" s="25">
        <v>0</v>
      </c>
      <c r="G500" s="26">
        <v>0</v>
      </c>
      <c r="H500" s="24">
        <v>0</v>
      </c>
      <c r="I500" s="25">
        <v>0</v>
      </c>
      <c r="J500" s="26">
        <v>0</v>
      </c>
      <c r="K500" s="24">
        <v>0</v>
      </c>
      <c r="L500" s="61">
        <v>0</v>
      </c>
      <c r="M500" s="27">
        <v>0</v>
      </c>
    </row>
    <row r="501" spans="1:13" ht="13.5" thickBot="1" x14ac:dyDescent="0.25">
      <c r="A501" s="28" t="s">
        <v>135</v>
      </c>
      <c r="B501" s="29">
        <v>1</v>
      </c>
      <c r="C501" s="30">
        <v>1</v>
      </c>
      <c r="D501" s="31">
        <v>0</v>
      </c>
      <c r="E501" s="29">
        <v>1</v>
      </c>
      <c r="F501" s="30">
        <v>1</v>
      </c>
      <c r="G501" s="31">
        <v>0</v>
      </c>
      <c r="H501" s="29">
        <v>1</v>
      </c>
      <c r="I501" s="30">
        <v>1</v>
      </c>
      <c r="J501" s="31">
        <v>0</v>
      </c>
      <c r="K501" s="29">
        <v>1</v>
      </c>
      <c r="L501" s="74">
        <v>0.33</v>
      </c>
      <c r="M501" s="32">
        <v>45.5</v>
      </c>
    </row>
    <row r="502" spans="1:13" ht="13.5" thickBot="1" x14ac:dyDescent="0.25">
      <c r="A502" s="1185" t="s">
        <v>115</v>
      </c>
      <c r="B502" s="1186">
        <v>24</v>
      </c>
      <c r="C502" s="1187">
        <v>15</v>
      </c>
      <c r="D502" s="1188">
        <v>9</v>
      </c>
      <c r="E502" s="1186">
        <v>24</v>
      </c>
      <c r="F502" s="1187">
        <v>15</v>
      </c>
      <c r="G502" s="1188">
        <v>9</v>
      </c>
      <c r="H502" s="1186">
        <v>25</v>
      </c>
      <c r="I502" s="1187">
        <v>16</v>
      </c>
      <c r="J502" s="1188">
        <v>9</v>
      </c>
      <c r="K502" s="1186">
        <v>32</v>
      </c>
      <c r="L502" s="1189">
        <v>15.740000000000002</v>
      </c>
      <c r="M502" s="1190">
        <v>56.757306226175338</v>
      </c>
    </row>
    <row r="504" spans="1:13" ht="13.5" thickBot="1" x14ac:dyDescent="0.25">
      <c r="A504" s="11" t="s">
        <v>267</v>
      </c>
      <c r="B504" s="11"/>
    </row>
    <row r="505" spans="1:13" x14ac:dyDescent="0.2">
      <c r="A505" s="1002" t="s">
        <v>113</v>
      </c>
      <c r="B505" s="1004" t="s">
        <v>5</v>
      </c>
      <c r="C505" s="1005"/>
      <c r="D505" s="1006"/>
      <c r="E505" s="1004" t="s">
        <v>6</v>
      </c>
      <c r="F505" s="1005"/>
      <c r="G505" s="1006"/>
      <c r="H505" s="1004" t="s">
        <v>7</v>
      </c>
      <c r="I505" s="1005"/>
      <c r="J505" s="1006"/>
      <c r="K505" s="1007" t="s">
        <v>114</v>
      </c>
      <c r="L505" s="1008"/>
      <c r="M505" s="1009"/>
    </row>
    <row r="506" spans="1:13" ht="26.25" thickBot="1" x14ac:dyDescent="0.25">
      <c r="A506" s="1003"/>
      <c r="B506" s="12" t="s">
        <v>115</v>
      </c>
      <c r="C506" s="13" t="s">
        <v>116</v>
      </c>
      <c r="D506" s="14" t="s">
        <v>117</v>
      </c>
      <c r="E506" s="12" t="s">
        <v>115</v>
      </c>
      <c r="F506" s="13" t="s">
        <v>116</v>
      </c>
      <c r="G506" s="14" t="s">
        <v>117</v>
      </c>
      <c r="H506" s="12" t="s">
        <v>115</v>
      </c>
      <c r="I506" s="13" t="s">
        <v>116</v>
      </c>
      <c r="J506" s="14" t="s">
        <v>117</v>
      </c>
      <c r="K506" s="15" t="s">
        <v>118</v>
      </c>
      <c r="L506" s="954" t="s">
        <v>119</v>
      </c>
      <c r="M506" s="16" t="s">
        <v>120</v>
      </c>
    </row>
    <row r="507" spans="1:13" x14ac:dyDescent="0.2">
      <c r="A507" s="17" t="s">
        <v>121</v>
      </c>
      <c r="B507" s="18">
        <v>14</v>
      </c>
      <c r="C507" s="19">
        <v>10</v>
      </c>
      <c r="D507" s="20">
        <v>4</v>
      </c>
      <c r="E507" s="18">
        <v>14</v>
      </c>
      <c r="F507" s="19">
        <v>10</v>
      </c>
      <c r="G507" s="20">
        <v>4</v>
      </c>
      <c r="H507" s="18">
        <v>15</v>
      </c>
      <c r="I507" s="19">
        <v>10</v>
      </c>
      <c r="J507" s="20">
        <v>5</v>
      </c>
      <c r="K507" s="21">
        <v>22</v>
      </c>
      <c r="L507" s="56">
        <v>9.6199999999999992</v>
      </c>
      <c r="M507" s="22">
        <v>60.333679833679838</v>
      </c>
    </row>
    <row r="508" spans="1:13" x14ac:dyDescent="0.2">
      <c r="A508" s="23" t="s">
        <v>123</v>
      </c>
      <c r="B508" s="24">
        <v>5</v>
      </c>
      <c r="C508" s="25">
        <v>4</v>
      </c>
      <c r="D508" s="26">
        <v>1</v>
      </c>
      <c r="E508" s="24">
        <v>5</v>
      </c>
      <c r="F508" s="25">
        <v>4</v>
      </c>
      <c r="G508" s="26">
        <v>1</v>
      </c>
      <c r="H508" s="24">
        <v>5</v>
      </c>
      <c r="I508" s="25">
        <v>4</v>
      </c>
      <c r="J508" s="26">
        <v>1</v>
      </c>
      <c r="K508" s="24">
        <v>4</v>
      </c>
      <c r="L508" s="61">
        <v>0.86</v>
      </c>
      <c r="M508" s="27">
        <v>55.988372093023266</v>
      </c>
    </row>
    <row r="509" spans="1:13" x14ac:dyDescent="0.2">
      <c r="A509" s="23" t="s">
        <v>124</v>
      </c>
      <c r="B509" s="24">
        <v>3</v>
      </c>
      <c r="C509" s="25">
        <v>0</v>
      </c>
      <c r="D509" s="26">
        <v>3</v>
      </c>
      <c r="E509" s="24">
        <v>3</v>
      </c>
      <c r="F509" s="25">
        <v>0</v>
      </c>
      <c r="G509" s="26">
        <v>3</v>
      </c>
      <c r="H509" s="24">
        <v>3</v>
      </c>
      <c r="I509" s="25">
        <v>0</v>
      </c>
      <c r="J509" s="26">
        <v>3</v>
      </c>
      <c r="K509" s="24">
        <v>4</v>
      </c>
      <c r="L509" s="61">
        <v>1.33</v>
      </c>
      <c r="M509" s="27">
        <v>61.710526315789465</v>
      </c>
    </row>
    <row r="510" spans="1:13" x14ac:dyDescent="0.2">
      <c r="A510" s="23" t="s">
        <v>125</v>
      </c>
      <c r="B510" s="24">
        <v>2</v>
      </c>
      <c r="C510" s="25">
        <v>0</v>
      </c>
      <c r="D510" s="26">
        <v>2</v>
      </c>
      <c r="E510" s="24">
        <v>2</v>
      </c>
      <c r="F510" s="25">
        <v>0</v>
      </c>
      <c r="G510" s="26">
        <v>2</v>
      </c>
      <c r="H510" s="24">
        <v>2</v>
      </c>
      <c r="I510" s="25">
        <v>0</v>
      </c>
      <c r="J510" s="26">
        <v>2</v>
      </c>
      <c r="K510" s="24">
        <v>2</v>
      </c>
      <c r="L510" s="61">
        <v>0.33</v>
      </c>
      <c r="M510" s="27">
        <v>57.833333333333336</v>
      </c>
    </row>
    <row r="511" spans="1:13" x14ac:dyDescent="0.2">
      <c r="A511" s="23" t="s">
        <v>126</v>
      </c>
      <c r="B511" s="24">
        <v>1</v>
      </c>
      <c r="C511" s="25">
        <v>1</v>
      </c>
      <c r="D511" s="26">
        <v>0</v>
      </c>
      <c r="E511" s="24">
        <v>1</v>
      </c>
      <c r="F511" s="25">
        <v>1</v>
      </c>
      <c r="G511" s="26">
        <v>0</v>
      </c>
      <c r="H511" s="24">
        <v>1</v>
      </c>
      <c r="I511" s="25">
        <v>1</v>
      </c>
      <c r="J511" s="26">
        <v>0</v>
      </c>
      <c r="K511" s="24">
        <v>1</v>
      </c>
      <c r="L511" s="61">
        <v>0.13</v>
      </c>
      <c r="M511" s="27">
        <v>56.5</v>
      </c>
    </row>
    <row r="512" spans="1:13" x14ac:dyDescent="0.2">
      <c r="A512" s="23" t="s">
        <v>127</v>
      </c>
      <c r="B512" s="24">
        <v>3</v>
      </c>
      <c r="C512" s="25">
        <v>1</v>
      </c>
      <c r="D512" s="26">
        <v>2</v>
      </c>
      <c r="E512" s="24">
        <v>3</v>
      </c>
      <c r="F512" s="25">
        <v>1</v>
      </c>
      <c r="G512" s="26">
        <v>2</v>
      </c>
      <c r="H512" s="24">
        <v>3</v>
      </c>
      <c r="I512" s="25">
        <v>1</v>
      </c>
      <c r="J512" s="26">
        <v>2</v>
      </c>
      <c r="K512" s="24">
        <v>3</v>
      </c>
      <c r="L512" s="61">
        <v>1.3599999999999999</v>
      </c>
      <c r="M512" s="27">
        <v>57.139705882352949</v>
      </c>
    </row>
    <row r="513" spans="1:13" x14ac:dyDescent="0.2">
      <c r="A513" s="23" t="s">
        <v>128</v>
      </c>
      <c r="B513" s="24">
        <v>2</v>
      </c>
      <c r="C513" s="25">
        <v>1</v>
      </c>
      <c r="D513" s="26">
        <v>1</v>
      </c>
      <c r="E513" s="24">
        <v>2</v>
      </c>
      <c r="F513" s="25">
        <v>1</v>
      </c>
      <c r="G513" s="26">
        <v>1</v>
      </c>
      <c r="H513" s="24">
        <v>2</v>
      </c>
      <c r="I513" s="25">
        <v>1</v>
      </c>
      <c r="J513" s="26">
        <v>1</v>
      </c>
      <c r="K513" s="24">
        <v>2</v>
      </c>
      <c r="L513" s="61">
        <v>1.53</v>
      </c>
      <c r="M513" s="27">
        <v>55.147058823529413</v>
      </c>
    </row>
    <row r="514" spans="1:13" x14ac:dyDescent="0.2">
      <c r="A514" s="23" t="s">
        <v>129</v>
      </c>
      <c r="B514" s="24">
        <v>3</v>
      </c>
      <c r="C514" s="25">
        <v>3</v>
      </c>
      <c r="D514" s="26">
        <v>0</v>
      </c>
      <c r="E514" s="24">
        <v>3</v>
      </c>
      <c r="F514" s="25">
        <v>3</v>
      </c>
      <c r="G514" s="26">
        <v>0</v>
      </c>
      <c r="H514" s="24">
        <v>3</v>
      </c>
      <c r="I514" s="25">
        <v>3</v>
      </c>
      <c r="J514" s="26">
        <v>0</v>
      </c>
      <c r="K514" s="24">
        <v>3</v>
      </c>
      <c r="L514" s="61">
        <v>1.5</v>
      </c>
      <c r="M514" s="27">
        <v>64.766666666666666</v>
      </c>
    </row>
    <row r="515" spans="1:13" x14ac:dyDescent="0.2">
      <c r="A515" s="23" t="s">
        <v>130</v>
      </c>
      <c r="B515" s="24">
        <v>1</v>
      </c>
      <c r="C515" s="25">
        <v>0</v>
      </c>
      <c r="D515" s="26">
        <v>1</v>
      </c>
      <c r="E515" s="24">
        <v>1</v>
      </c>
      <c r="F515" s="25">
        <v>0</v>
      </c>
      <c r="G515" s="26">
        <v>1</v>
      </c>
      <c r="H515" s="24">
        <v>1</v>
      </c>
      <c r="I515" s="25">
        <v>0</v>
      </c>
      <c r="J515" s="26">
        <v>1</v>
      </c>
      <c r="K515" s="24">
        <v>1</v>
      </c>
      <c r="L515" s="61">
        <v>0.13</v>
      </c>
      <c r="M515" s="27">
        <v>54.5</v>
      </c>
    </row>
    <row r="516" spans="1:13" x14ac:dyDescent="0.2">
      <c r="A516" s="23" t="s">
        <v>131</v>
      </c>
      <c r="B516" s="24">
        <v>2</v>
      </c>
      <c r="C516" s="25">
        <v>1</v>
      </c>
      <c r="D516" s="26">
        <v>1</v>
      </c>
      <c r="E516" s="24">
        <v>2</v>
      </c>
      <c r="F516" s="25">
        <v>1</v>
      </c>
      <c r="G516" s="26">
        <v>1</v>
      </c>
      <c r="H516" s="24">
        <v>2</v>
      </c>
      <c r="I516" s="25">
        <v>1</v>
      </c>
      <c r="J516" s="26">
        <v>1</v>
      </c>
      <c r="K516" s="24">
        <v>2</v>
      </c>
      <c r="L516" s="61">
        <v>0.65</v>
      </c>
      <c r="M516" s="27">
        <v>63.038461538461547</v>
      </c>
    </row>
    <row r="517" spans="1:13" x14ac:dyDescent="0.2">
      <c r="A517" s="23" t="s">
        <v>132</v>
      </c>
      <c r="B517" s="24">
        <v>8</v>
      </c>
      <c r="C517" s="25">
        <v>5</v>
      </c>
      <c r="D517" s="26">
        <v>3</v>
      </c>
      <c r="E517" s="24">
        <v>8</v>
      </c>
      <c r="F517" s="25">
        <v>5</v>
      </c>
      <c r="G517" s="26">
        <v>3</v>
      </c>
      <c r="H517" s="24">
        <v>9</v>
      </c>
      <c r="I517" s="25">
        <v>5</v>
      </c>
      <c r="J517" s="26">
        <v>4</v>
      </c>
      <c r="K517" s="24">
        <v>15</v>
      </c>
      <c r="L517" s="61">
        <v>8.34</v>
      </c>
      <c r="M517" s="27">
        <v>53.247002398081548</v>
      </c>
    </row>
    <row r="518" spans="1:13" x14ac:dyDescent="0.2">
      <c r="A518" s="23" t="s">
        <v>133</v>
      </c>
      <c r="B518" s="24">
        <v>3</v>
      </c>
      <c r="C518" s="25">
        <v>1</v>
      </c>
      <c r="D518" s="26">
        <v>2</v>
      </c>
      <c r="E518" s="24">
        <v>3</v>
      </c>
      <c r="F518" s="25">
        <v>1</v>
      </c>
      <c r="G518" s="26">
        <v>2</v>
      </c>
      <c r="H518" s="24">
        <v>3</v>
      </c>
      <c r="I518" s="25">
        <v>1</v>
      </c>
      <c r="J518" s="26">
        <v>2</v>
      </c>
      <c r="K518" s="24">
        <v>3</v>
      </c>
      <c r="L518" s="61">
        <v>1.77</v>
      </c>
      <c r="M518" s="27">
        <v>52.737288135593225</v>
      </c>
    </row>
    <row r="519" spans="1:13" x14ac:dyDescent="0.2">
      <c r="A519" s="23" t="s">
        <v>134</v>
      </c>
      <c r="B519" s="24">
        <v>5</v>
      </c>
      <c r="C519" s="25">
        <v>3</v>
      </c>
      <c r="D519" s="26">
        <v>2</v>
      </c>
      <c r="E519" s="24">
        <v>5</v>
      </c>
      <c r="F519" s="25">
        <v>3</v>
      </c>
      <c r="G519" s="26">
        <v>2</v>
      </c>
      <c r="H519" s="24">
        <v>5</v>
      </c>
      <c r="I519" s="25">
        <v>3</v>
      </c>
      <c r="J519" s="26">
        <v>2</v>
      </c>
      <c r="K519" s="24">
        <v>6</v>
      </c>
      <c r="L519" s="61">
        <v>1.1100000000000001</v>
      </c>
      <c r="M519" s="27">
        <v>52.076576576576571</v>
      </c>
    </row>
    <row r="520" spans="1:13" ht="13.5" thickBot="1" x14ac:dyDescent="0.25">
      <c r="A520" s="28" t="s">
        <v>135</v>
      </c>
      <c r="B520" s="29">
        <v>0</v>
      </c>
      <c r="C520" s="30">
        <v>0</v>
      </c>
      <c r="D520" s="31">
        <v>0</v>
      </c>
      <c r="E520" s="29">
        <v>0</v>
      </c>
      <c r="F520" s="30">
        <v>0</v>
      </c>
      <c r="G520" s="31">
        <v>0</v>
      </c>
      <c r="H520" s="29">
        <v>0</v>
      </c>
      <c r="I520" s="30">
        <v>0</v>
      </c>
      <c r="J520" s="31">
        <v>0</v>
      </c>
      <c r="K520" s="29">
        <v>0</v>
      </c>
      <c r="L520" s="74">
        <v>0</v>
      </c>
      <c r="M520" s="32">
        <v>0</v>
      </c>
    </row>
    <row r="521" spans="1:13" ht="13.5" thickBot="1" x14ac:dyDescent="0.25">
      <c r="A521" s="1185" t="s">
        <v>115</v>
      </c>
      <c r="B521" s="1186">
        <v>52</v>
      </c>
      <c r="C521" s="1187">
        <v>30</v>
      </c>
      <c r="D521" s="1188">
        <v>22</v>
      </c>
      <c r="E521" s="1186">
        <v>52</v>
      </c>
      <c r="F521" s="1187">
        <v>30</v>
      </c>
      <c r="G521" s="1188">
        <v>22</v>
      </c>
      <c r="H521" s="1186">
        <v>54</v>
      </c>
      <c r="I521" s="1187">
        <v>30</v>
      </c>
      <c r="J521" s="1188">
        <v>24</v>
      </c>
      <c r="K521" s="1186">
        <v>65</v>
      </c>
      <c r="L521" s="1189">
        <v>28.659999999999993</v>
      </c>
      <c r="M521" s="1190">
        <v>57.20830425680392</v>
      </c>
    </row>
    <row r="523" spans="1:13" ht="13.5" thickBot="1" x14ac:dyDescent="0.25">
      <c r="A523" s="11" t="s">
        <v>268</v>
      </c>
      <c r="B523" s="11"/>
    </row>
    <row r="524" spans="1:13" x14ac:dyDescent="0.2">
      <c r="A524" s="1002" t="s">
        <v>113</v>
      </c>
      <c r="B524" s="1004" t="s">
        <v>5</v>
      </c>
      <c r="C524" s="1005"/>
      <c r="D524" s="1006"/>
      <c r="E524" s="1004" t="s">
        <v>6</v>
      </c>
      <c r="F524" s="1005"/>
      <c r="G524" s="1006"/>
      <c r="H524" s="1004" t="s">
        <v>7</v>
      </c>
      <c r="I524" s="1005"/>
      <c r="J524" s="1006"/>
      <c r="K524" s="1007" t="s">
        <v>114</v>
      </c>
      <c r="L524" s="1008"/>
      <c r="M524" s="1009"/>
    </row>
    <row r="525" spans="1:13" ht="26.25" thickBot="1" x14ac:dyDescent="0.25">
      <c r="A525" s="1003"/>
      <c r="B525" s="12" t="s">
        <v>115</v>
      </c>
      <c r="C525" s="13" t="s">
        <v>116</v>
      </c>
      <c r="D525" s="14" t="s">
        <v>117</v>
      </c>
      <c r="E525" s="12" t="s">
        <v>115</v>
      </c>
      <c r="F525" s="13" t="s">
        <v>116</v>
      </c>
      <c r="G525" s="14" t="s">
        <v>117</v>
      </c>
      <c r="H525" s="12" t="s">
        <v>115</v>
      </c>
      <c r="I525" s="13" t="s">
        <v>116</v>
      </c>
      <c r="J525" s="14" t="s">
        <v>117</v>
      </c>
      <c r="K525" s="15" t="s">
        <v>118</v>
      </c>
      <c r="L525" s="954" t="s">
        <v>119</v>
      </c>
      <c r="M525" s="16" t="s">
        <v>120</v>
      </c>
    </row>
    <row r="526" spans="1:13" x14ac:dyDescent="0.2">
      <c r="A526" s="17" t="s">
        <v>121</v>
      </c>
      <c r="B526" s="18">
        <v>5</v>
      </c>
      <c r="C526" s="19">
        <v>2</v>
      </c>
      <c r="D526" s="20">
        <v>3</v>
      </c>
      <c r="E526" s="18">
        <v>5</v>
      </c>
      <c r="F526" s="19">
        <v>2</v>
      </c>
      <c r="G526" s="20">
        <v>3</v>
      </c>
      <c r="H526" s="18">
        <v>6</v>
      </c>
      <c r="I526" s="19">
        <v>2</v>
      </c>
      <c r="J526" s="20">
        <v>4</v>
      </c>
      <c r="K526" s="21">
        <v>19</v>
      </c>
      <c r="L526" s="56">
        <v>12.94</v>
      </c>
      <c r="M526" s="22">
        <v>48.796754250386392</v>
      </c>
    </row>
    <row r="527" spans="1:13" x14ac:dyDescent="0.2">
      <c r="A527" s="23" t="s">
        <v>123</v>
      </c>
      <c r="B527" s="24">
        <v>1</v>
      </c>
      <c r="C527" s="25">
        <v>0</v>
      </c>
      <c r="D527" s="26">
        <v>1</v>
      </c>
      <c r="E527" s="24">
        <v>1</v>
      </c>
      <c r="F527" s="25">
        <v>0</v>
      </c>
      <c r="G527" s="26">
        <v>1</v>
      </c>
      <c r="H527" s="24">
        <v>1</v>
      </c>
      <c r="I527" s="25">
        <v>0</v>
      </c>
      <c r="J527" s="26">
        <v>1</v>
      </c>
      <c r="K527" s="24">
        <v>2</v>
      </c>
      <c r="L527" s="61">
        <v>2</v>
      </c>
      <c r="M527" s="27">
        <v>54</v>
      </c>
    </row>
    <row r="528" spans="1:13" x14ac:dyDescent="0.2">
      <c r="A528" s="23" t="s">
        <v>124</v>
      </c>
      <c r="B528" s="24">
        <v>1</v>
      </c>
      <c r="C528" s="25">
        <v>0</v>
      </c>
      <c r="D528" s="26">
        <v>1</v>
      </c>
      <c r="E528" s="24">
        <v>1</v>
      </c>
      <c r="F528" s="25">
        <v>0</v>
      </c>
      <c r="G528" s="26">
        <v>1</v>
      </c>
      <c r="H528" s="24">
        <v>1</v>
      </c>
      <c r="I528" s="25">
        <v>0</v>
      </c>
      <c r="J528" s="26">
        <v>1</v>
      </c>
      <c r="K528" s="24">
        <v>7</v>
      </c>
      <c r="L528" s="61">
        <v>5.74</v>
      </c>
      <c r="M528" s="27">
        <v>52.008710801393732</v>
      </c>
    </row>
    <row r="529" spans="1:13" x14ac:dyDescent="0.2">
      <c r="A529" s="23" t="s">
        <v>125</v>
      </c>
      <c r="B529" s="24">
        <v>1</v>
      </c>
      <c r="C529" s="25">
        <v>0</v>
      </c>
      <c r="D529" s="26">
        <v>1</v>
      </c>
      <c r="E529" s="24">
        <v>1</v>
      </c>
      <c r="F529" s="25">
        <v>0</v>
      </c>
      <c r="G529" s="26">
        <v>1</v>
      </c>
      <c r="H529" s="24">
        <v>2</v>
      </c>
      <c r="I529" s="25">
        <v>0</v>
      </c>
      <c r="J529" s="26">
        <v>2</v>
      </c>
      <c r="K529" s="24">
        <v>12</v>
      </c>
      <c r="L529" s="61">
        <v>11.1</v>
      </c>
      <c r="M529" s="27">
        <v>49.326126126126127</v>
      </c>
    </row>
    <row r="530" spans="1:13" x14ac:dyDescent="0.2">
      <c r="A530" s="23" t="s">
        <v>126</v>
      </c>
      <c r="B530" s="24">
        <v>0</v>
      </c>
      <c r="C530" s="25">
        <v>0</v>
      </c>
      <c r="D530" s="26">
        <v>0</v>
      </c>
      <c r="E530" s="24">
        <v>0</v>
      </c>
      <c r="F530" s="25">
        <v>0</v>
      </c>
      <c r="G530" s="26">
        <v>0</v>
      </c>
      <c r="H530" s="24">
        <v>0</v>
      </c>
      <c r="I530" s="25">
        <v>0</v>
      </c>
      <c r="J530" s="26">
        <v>0</v>
      </c>
      <c r="K530" s="24">
        <v>0</v>
      </c>
      <c r="L530" s="61">
        <v>0</v>
      </c>
      <c r="M530" s="27">
        <v>0</v>
      </c>
    </row>
    <row r="531" spans="1:13" x14ac:dyDescent="0.2">
      <c r="A531" s="23" t="s">
        <v>127</v>
      </c>
      <c r="B531" s="24">
        <v>2</v>
      </c>
      <c r="C531" s="25">
        <v>1</v>
      </c>
      <c r="D531" s="26">
        <v>1</v>
      </c>
      <c r="E531" s="24">
        <v>2</v>
      </c>
      <c r="F531" s="25">
        <v>1</v>
      </c>
      <c r="G531" s="26">
        <v>1</v>
      </c>
      <c r="H531" s="24">
        <v>2</v>
      </c>
      <c r="I531" s="25">
        <v>1</v>
      </c>
      <c r="J531" s="26">
        <v>1</v>
      </c>
      <c r="K531" s="24">
        <v>3</v>
      </c>
      <c r="L531" s="61">
        <v>2.67</v>
      </c>
      <c r="M531" s="27">
        <v>61.649812734082403</v>
      </c>
    </row>
    <row r="532" spans="1:13" x14ac:dyDescent="0.2">
      <c r="A532" s="23" t="s">
        <v>128</v>
      </c>
      <c r="B532" s="24">
        <v>1</v>
      </c>
      <c r="C532" s="25">
        <v>0</v>
      </c>
      <c r="D532" s="26">
        <v>1</v>
      </c>
      <c r="E532" s="24">
        <v>1</v>
      </c>
      <c r="F532" s="25">
        <v>0</v>
      </c>
      <c r="G532" s="26">
        <v>1</v>
      </c>
      <c r="H532" s="24">
        <v>1</v>
      </c>
      <c r="I532" s="25">
        <v>0</v>
      </c>
      <c r="J532" s="26">
        <v>1</v>
      </c>
      <c r="K532" s="24">
        <v>1</v>
      </c>
      <c r="L532" s="61">
        <v>1</v>
      </c>
      <c r="M532" s="27">
        <v>65.5</v>
      </c>
    </row>
    <row r="533" spans="1:13" x14ac:dyDescent="0.2">
      <c r="A533" s="23" t="s">
        <v>129</v>
      </c>
      <c r="B533" s="24">
        <v>1</v>
      </c>
      <c r="C533" s="25">
        <v>0</v>
      </c>
      <c r="D533" s="26">
        <v>1</v>
      </c>
      <c r="E533" s="24">
        <v>1</v>
      </c>
      <c r="F533" s="25">
        <v>0</v>
      </c>
      <c r="G533" s="26">
        <v>1</v>
      </c>
      <c r="H533" s="24">
        <v>2</v>
      </c>
      <c r="I533" s="25">
        <v>0</v>
      </c>
      <c r="J533" s="26">
        <v>2</v>
      </c>
      <c r="K533" s="24">
        <v>0</v>
      </c>
      <c r="L533" s="61">
        <v>0</v>
      </c>
      <c r="M533" s="27">
        <v>0</v>
      </c>
    </row>
    <row r="534" spans="1:13" x14ac:dyDescent="0.2">
      <c r="A534" s="23" t="s">
        <v>130</v>
      </c>
      <c r="B534" s="24">
        <v>1</v>
      </c>
      <c r="C534" s="25">
        <v>0</v>
      </c>
      <c r="D534" s="26">
        <v>1</v>
      </c>
      <c r="E534" s="24">
        <v>1</v>
      </c>
      <c r="F534" s="25">
        <v>0</v>
      </c>
      <c r="G534" s="26">
        <v>1</v>
      </c>
      <c r="H534" s="24">
        <v>1</v>
      </c>
      <c r="I534" s="25">
        <v>0</v>
      </c>
      <c r="J534" s="26">
        <v>1</v>
      </c>
      <c r="K534" s="24">
        <v>4</v>
      </c>
      <c r="L534" s="61">
        <v>3.8</v>
      </c>
      <c r="M534" s="27">
        <v>52.868421052631582</v>
      </c>
    </row>
    <row r="535" spans="1:13" x14ac:dyDescent="0.2">
      <c r="A535" s="23" t="s">
        <v>131</v>
      </c>
      <c r="B535" s="24">
        <v>0</v>
      </c>
      <c r="C535" s="25">
        <v>0</v>
      </c>
      <c r="D535" s="26">
        <v>0</v>
      </c>
      <c r="E535" s="24">
        <v>0</v>
      </c>
      <c r="F535" s="25">
        <v>0</v>
      </c>
      <c r="G535" s="26">
        <v>0</v>
      </c>
      <c r="H535" s="24">
        <v>0</v>
      </c>
      <c r="I535" s="25">
        <v>0</v>
      </c>
      <c r="J535" s="26">
        <v>0</v>
      </c>
      <c r="K535" s="24">
        <v>0</v>
      </c>
      <c r="L535" s="61">
        <v>0</v>
      </c>
      <c r="M535" s="27">
        <v>0</v>
      </c>
    </row>
    <row r="536" spans="1:13" x14ac:dyDescent="0.2">
      <c r="A536" s="23" t="s">
        <v>132</v>
      </c>
      <c r="B536" s="24">
        <v>2</v>
      </c>
      <c r="C536" s="25">
        <v>0</v>
      </c>
      <c r="D536" s="26">
        <v>2</v>
      </c>
      <c r="E536" s="24">
        <v>2</v>
      </c>
      <c r="F536" s="25">
        <v>0</v>
      </c>
      <c r="G536" s="26">
        <v>2</v>
      </c>
      <c r="H536" s="24">
        <v>2</v>
      </c>
      <c r="I536" s="25">
        <v>0</v>
      </c>
      <c r="J536" s="26">
        <v>2</v>
      </c>
      <c r="K536" s="24">
        <v>6</v>
      </c>
      <c r="L536" s="61">
        <v>4.9399999999999995</v>
      </c>
      <c r="M536" s="27">
        <v>52.718623481781378</v>
      </c>
    </row>
    <row r="537" spans="1:13" x14ac:dyDescent="0.2">
      <c r="A537" s="23" t="s">
        <v>133</v>
      </c>
      <c r="B537" s="24">
        <v>2</v>
      </c>
      <c r="C537" s="25">
        <v>0</v>
      </c>
      <c r="D537" s="26">
        <v>2</v>
      </c>
      <c r="E537" s="24">
        <v>2</v>
      </c>
      <c r="F537" s="25">
        <v>0</v>
      </c>
      <c r="G537" s="26">
        <v>2</v>
      </c>
      <c r="H537" s="24">
        <v>2</v>
      </c>
      <c r="I537" s="25">
        <v>0</v>
      </c>
      <c r="J537" s="26">
        <v>2</v>
      </c>
      <c r="K537" s="24">
        <v>8</v>
      </c>
      <c r="L537" s="61">
        <v>5.6</v>
      </c>
      <c r="M537" s="27">
        <v>55.178571428571431</v>
      </c>
    </row>
    <row r="538" spans="1:13" x14ac:dyDescent="0.2">
      <c r="A538" s="23" t="s">
        <v>134</v>
      </c>
      <c r="B538" s="24">
        <v>5</v>
      </c>
      <c r="C538" s="25">
        <v>2</v>
      </c>
      <c r="D538" s="26">
        <v>3</v>
      </c>
      <c r="E538" s="24">
        <v>5</v>
      </c>
      <c r="F538" s="25">
        <v>2</v>
      </c>
      <c r="G538" s="26">
        <v>3</v>
      </c>
      <c r="H538" s="24">
        <v>6</v>
      </c>
      <c r="I538" s="25">
        <v>2</v>
      </c>
      <c r="J538" s="26">
        <v>4</v>
      </c>
      <c r="K538" s="24">
        <v>21</v>
      </c>
      <c r="L538" s="61">
        <v>14.4</v>
      </c>
      <c r="M538" s="27">
        <v>52.39652777777777</v>
      </c>
    </row>
    <row r="539" spans="1:13" ht="13.5" thickBot="1" x14ac:dyDescent="0.25">
      <c r="A539" s="28" t="s">
        <v>135</v>
      </c>
      <c r="B539" s="29">
        <v>1</v>
      </c>
      <c r="C539" s="30">
        <v>1</v>
      </c>
      <c r="D539" s="31">
        <v>0</v>
      </c>
      <c r="E539" s="29">
        <v>1</v>
      </c>
      <c r="F539" s="30">
        <v>1</v>
      </c>
      <c r="G539" s="31">
        <v>0</v>
      </c>
      <c r="H539" s="29">
        <v>1</v>
      </c>
      <c r="I539" s="30">
        <v>1</v>
      </c>
      <c r="J539" s="31">
        <v>0</v>
      </c>
      <c r="K539" s="29">
        <v>1</v>
      </c>
      <c r="L539" s="74">
        <v>1</v>
      </c>
      <c r="M539" s="32">
        <v>57.5</v>
      </c>
    </row>
    <row r="540" spans="1:13" ht="13.5" thickBot="1" x14ac:dyDescent="0.25">
      <c r="A540" s="1185" t="s">
        <v>115</v>
      </c>
      <c r="B540" s="1186">
        <v>23</v>
      </c>
      <c r="C540" s="1187">
        <v>6</v>
      </c>
      <c r="D540" s="1188">
        <v>17</v>
      </c>
      <c r="E540" s="1186">
        <v>23</v>
      </c>
      <c r="F540" s="1187">
        <v>6</v>
      </c>
      <c r="G540" s="1188">
        <v>17</v>
      </c>
      <c r="H540" s="1186">
        <v>27</v>
      </c>
      <c r="I540" s="1187">
        <v>6</v>
      </c>
      <c r="J540" s="1188">
        <v>21</v>
      </c>
      <c r="K540" s="1186">
        <v>84</v>
      </c>
      <c r="L540" s="1189">
        <v>65.19</v>
      </c>
      <c r="M540" s="1190">
        <v>52.123408498235918</v>
      </c>
    </row>
    <row r="542" spans="1:13" ht="13.5" thickBot="1" x14ac:dyDescent="0.25">
      <c r="A542" s="11" t="s">
        <v>269</v>
      </c>
      <c r="B542" s="11"/>
    </row>
    <row r="543" spans="1:13" x14ac:dyDescent="0.2">
      <c r="A543" s="1002" t="s">
        <v>113</v>
      </c>
      <c r="B543" s="1004" t="s">
        <v>5</v>
      </c>
      <c r="C543" s="1005"/>
      <c r="D543" s="1006"/>
      <c r="E543" s="1004" t="s">
        <v>6</v>
      </c>
      <c r="F543" s="1005"/>
      <c r="G543" s="1006"/>
      <c r="H543" s="1004" t="s">
        <v>7</v>
      </c>
      <c r="I543" s="1005"/>
      <c r="J543" s="1006"/>
      <c r="K543" s="1004" t="s">
        <v>114</v>
      </c>
      <c r="L543" s="1005"/>
      <c r="M543" s="1006"/>
    </row>
    <row r="544" spans="1:13" ht="26.25" thickBot="1" x14ac:dyDescent="0.25">
      <c r="A544" s="1003"/>
      <c r="B544" s="12" t="s">
        <v>115</v>
      </c>
      <c r="C544" s="13" t="s">
        <v>116</v>
      </c>
      <c r="D544" s="14" t="s">
        <v>117</v>
      </c>
      <c r="E544" s="12" t="s">
        <v>115</v>
      </c>
      <c r="F544" s="13" t="s">
        <v>116</v>
      </c>
      <c r="G544" s="14" t="s">
        <v>117</v>
      </c>
      <c r="H544" s="12" t="s">
        <v>115</v>
      </c>
      <c r="I544" s="13" t="s">
        <v>116</v>
      </c>
      <c r="J544" s="14" t="s">
        <v>117</v>
      </c>
      <c r="K544" s="15" t="s">
        <v>118</v>
      </c>
      <c r="L544" s="954" t="s">
        <v>119</v>
      </c>
      <c r="M544" s="16" t="s">
        <v>120</v>
      </c>
    </row>
    <row r="545" spans="1:13" x14ac:dyDescent="0.2">
      <c r="A545" s="17" t="s">
        <v>121</v>
      </c>
      <c r="B545" s="18">
        <v>14</v>
      </c>
      <c r="C545" s="19">
        <v>6</v>
      </c>
      <c r="D545" s="20">
        <v>8</v>
      </c>
      <c r="E545" s="18">
        <v>14</v>
      </c>
      <c r="F545" s="19">
        <v>6</v>
      </c>
      <c r="G545" s="20">
        <v>8</v>
      </c>
      <c r="H545" s="18">
        <v>34</v>
      </c>
      <c r="I545" s="19">
        <v>6</v>
      </c>
      <c r="J545" s="20">
        <v>28</v>
      </c>
      <c r="K545" s="21">
        <v>119</v>
      </c>
      <c r="L545" s="56">
        <v>59.940000000000047</v>
      </c>
      <c r="M545" s="22">
        <v>52.649816483149792</v>
      </c>
    </row>
    <row r="546" spans="1:13" x14ac:dyDescent="0.2">
      <c r="A546" s="23" t="s">
        <v>123</v>
      </c>
      <c r="B546" s="24">
        <v>15</v>
      </c>
      <c r="C546" s="25">
        <v>4</v>
      </c>
      <c r="D546" s="26">
        <v>11</v>
      </c>
      <c r="E546" s="24">
        <v>15</v>
      </c>
      <c r="F546" s="25">
        <v>4</v>
      </c>
      <c r="G546" s="26">
        <v>11</v>
      </c>
      <c r="H546" s="24">
        <v>18</v>
      </c>
      <c r="I546" s="25">
        <v>6</v>
      </c>
      <c r="J546" s="26">
        <v>12</v>
      </c>
      <c r="K546" s="24">
        <v>35</v>
      </c>
      <c r="L546" s="61">
        <v>21.049999999999997</v>
      </c>
      <c r="M546" s="27">
        <v>49.637292161520193</v>
      </c>
    </row>
    <row r="547" spans="1:13" x14ac:dyDescent="0.2">
      <c r="A547" s="23" t="s">
        <v>124</v>
      </c>
      <c r="B547" s="24">
        <v>10</v>
      </c>
      <c r="C547" s="25">
        <v>3</v>
      </c>
      <c r="D547" s="26">
        <v>7</v>
      </c>
      <c r="E547" s="24">
        <v>10</v>
      </c>
      <c r="F547" s="25">
        <v>3</v>
      </c>
      <c r="G547" s="26">
        <v>7</v>
      </c>
      <c r="H547" s="24">
        <v>11</v>
      </c>
      <c r="I547" s="25">
        <v>3</v>
      </c>
      <c r="J547" s="26">
        <v>8</v>
      </c>
      <c r="K547" s="24">
        <v>20</v>
      </c>
      <c r="L547" s="61">
        <v>10.649999999999999</v>
      </c>
      <c r="M547" s="27">
        <v>53.799530516431929</v>
      </c>
    </row>
    <row r="548" spans="1:13" x14ac:dyDescent="0.2">
      <c r="A548" s="23" t="s">
        <v>125</v>
      </c>
      <c r="B548" s="24">
        <v>3</v>
      </c>
      <c r="C548" s="25">
        <v>2</v>
      </c>
      <c r="D548" s="26">
        <v>1</v>
      </c>
      <c r="E548" s="24">
        <v>3</v>
      </c>
      <c r="F548" s="25">
        <v>2</v>
      </c>
      <c r="G548" s="26">
        <v>1</v>
      </c>
      <c r="H548" s="24">
        <v>7</v>
      </c>
      <c r="I548" s="25">
        <v>3</v>
      </c>
      <c r="J548" s="26">
        <v>4</v>
      </c>
      <c r="K548" s="24">
        <v>10</v>
      </c>
      <c r="L548" s="61">
        <v>7.24</v>
      </c>
      <c r="M548" s="27">
        <v>48.889502762430944</v>
      </c>
    </row>
    <row r="549" spans="1:13" x14ac:dyDescent="0.2">
      <c r="A549" s="23" t="s">
        <v>126</v>
      </c>
      <c r="B549" s="24">
        <v>3</v>
      </c>
      <c r="C549" s="25">
        <v>2</v>
      </c>
      <c r="D549" s="26">
        <v>1</v>
      </c>
      <c r="E549" s="24">
        <v>3</v>
      </c>
      <c r="F549" s="25">
        <v>2</v>
      </c>
      <c r="G549" s="26">
        <v>1</v>
      </c>
      <c r="H549" s="24">
        <v>5</v>
      </c>
      <c r="I549" s="25">
        <v>2</v>
      </c>
      <c r="J549" s="26">
        <v>3</v>
      </c>
      <c r="K549" s="24">
        <v>4</v>
      </c>
      <c r="L549" s="61">
        <v>3.3</v>
      </c>
      <c r="M549" s="27">
        <v>52.227272727272727</v>
      </c>
    </row>
    <row r="550" spans="1:13" x14ac:dyDescent="0.2">
      <c r="A550" s="23" t="s">
        <v>127</v>
      </c>
      <c r="B550" s="24">
        <v>2</v>
      </c>
      <c r="C550" s="25">
        <v>0</v>
      </c>
      <c r="D550" s="26">
        <v>2</v>
      </c>
      <c r="E550" s="24">
        <v>5</v>
      </c>
      <c r="F550" s="25">
        <v>0</v>
      </c>
      <c r="G550" s="26">
        <v>5</v>
      </c>
      <c r="H550" s="24">
        <v>6</v>
      </c>
      <c r="I550" s="25">
        <v>0</v>
      </c>
      <c r="J550" s="26">
        <v>6</v>
      </c>
      <c r="K550" s="24">
        <v>10</v>
      </c>
      <c r="L550" s="61">
        <v>6.68</v>
      </c>
      <c r="M550" s="27">
        <v>59.41616766467066</v>
      </c>
    </row>
    <row r="551" spans="1:13" x14ac:dyDescent="0.2">
      <c r="A551" s="23" t="s">
        <v>128</v>
      </c>
      <c r="B551" s="24">
        <v>3</v>
      </c>
      <c r="C551" s="25">
        <v>0</v>
      </c>
      <c r="D551" s="26">
        <v>3</v>
      </c>
      <c r="E551" s="24">
        <v>3</v>
      </c>
      <c r="F551" s="25">
        <v>0</v>
      </c>
      <c r="G551" s="26">
        <v>3</v>
      </c>
      <c r="H551" s="24">
        <v>5</v>
      </c>
      <c r="I551" s="25">
        <v>0</v>
      </c>
      <c r="J551" s="26">
        <v>5</v>
      </c>
      <c r="K551" s="24">
        <v>7</v>
      </c>
      <c r="L551" s="61">
        <v>4.41</v>
      </c>
      <c r="M551" s="27">
        <v>52.992063492063494</v>
      </c>
    </row>
    <row r="552" spans="1:13" x14ac:dyDescent="0.2">
      <c r="A552" s="23" t="s">
        <v>129</v>
      </c>
      <c r="B552" s="24">
        <v>5</v>
      </c>
      <c r="C552" s="25">
        <v>1</v>
      </c>
      <c r="D552" s="26">
        <v>4</v>
      </c>
      <c r="E552" s="24">
        <v>5</v>
      </c>
      <c r="F552" s="25">
        <v>1</v>
      </c>
      <c r="G552" s="26">
        <v>4</v>
      </c>
      <c r="H552" s="24">
        <v>11</v>
      </c>
      <c r="I552" s="25">
        <v>1</v>
      </c>
      <c r="J552" s="26">
        <v>10</v>
      </c>
      <c r="K552" s="24">
        <v>13</v>
      </c>
      <c r="L552" s="61">
        <v>8.48</v>
      </c>
      <c r="M552" s="27">
        <v>49.325471698113191</v>
      </c>
    </row>
    <row r="553" spans="1:13" x14ac:dyDescent="0.2">
      <c r="A553" s="23" t="s">
        <v>130</v>
      </c>
      <c r="B553" s="24">
        <v>1</v>
      </c>
      <c r="C553" s="25">
        <v>1</v>
      </c>
      <c r="D553" s="26">
        <v>0</v>
      </c>
      <c r="E553" s="24">
        <v>1</v>
      </c>
      <c r="F553" s="25">
        <v>1</v>
      </c>
      <c r="G553" s="26">
        <v>0</v>
      </c>
      <c r="H553" s="24">
        <v>5</v>
      </c>
      <c r="I553" s="25">
        <v>5</v>
      </c>
      <c r="J553" s="26">
        <v>0</v>
      </c>
      <c r="K553" s="24">
        <v>14</v>
      </c>
      <c r="L553" s="61">
        <v>11.080000000000002</v>
      </c>
      <c r="M553" s="27">
        <v>52.521660649819481</v>
      </c>
    </row>
    <row r="554" spans="1:13" x14ac:dyDescent="0.2">
      <c r="A554" s="23" t="s">
        <v>131</v>
      </c>
      <c r="B554" s="24">
        <v>6</v>
      </c>
      <c r="C554" s="25">
        <v>2</v>
      </c>
      <c r="D554" s="26">
        <v>4</v>
      </c>
      <c r="E554" s="24">
        <v>6</v>
      </c>
      <c r="F554" s="25">
        <v>2</v>
      </c>
      <c r="G554" s="26">
        <v>4</v>
      </c>
      <c r="H554" s="24">
        <v>6</v>
      </c>
      <c r="I554" s="25">
        <v>2</v>
      </c>
      <c r="J554" s="26">
        <v>4</v>
      </c>
      <c r="K554" s="24">
        <v>9</v>
      </c>
      <c r="L554" s="61">
        <v>7.67</v>
      </c>
      <c r="M554" s="27">
        <v>52.938070404172095</v>
      </c>
    </row>
    <row r="555" spans="1:13" x14ac:dyDescent="0.2">
      <c r="A555" s="23" t="s">
        <v>132</v>
      </c>
      <c r="B555" s="24">
        <v>11</v>
      </c>
      <c r="C555" s="25">
        <v>1</v>
      </c>
      <c r="D555" s="26">
        <v>10</v>
      </c>
      <c r="E555" s="24">
        <v>11</v>
      </c>
      <c r="F555" s="25">
        <v>1</v>
      </c>
      <c r="G555" s="26">
        <v>10</v>
      </c>
      <c r="H555" s="24">
        <v>21</v>
      </c>
      <c r="I555" s="25">
        <v>1</v>
      </c>
      <c r="J555" s="26">
        <v>20</v>
      </c>
      <c r="K555" s="24">
        <v>79</v>
      </c>
      <c r="L555" s="61">
        <v>39.239999999999995</v>
      </c>
      <c r="M555" s="27">
        <v>50.808358817533126</v>
      </c>
    </row>
    <row r="556" spans="1:13" x14ac:dyDescent="0.2">
      <c r="A556" s="23" t="s">
        <v>133</v>
      </c>
      <c r="B556" s="24">
        <v>7</v>
      </c>
      <c r="C556" s="25">
        <v>4</v>
      </c>
      <c r="D556" s="26">
        <v>3</v>
      </c>
      <c r="E556" s="24">
        <v>7</v>
      </c>
      <c r="F556" s="25">
        <v>4</v>
      </c>
      <c r="G556" s="26">
        <v>3</v>
      </c>
      <c r="H556" s="24">
        <v>8</v>
      </c>
      <c r="I556" s="25">
        <v>4</v>
      </c>
      <c r="J556" s="26">
        <v>4</v>
      </c>
      <c r="K556" s="24">
        <v>16</v>
      </c>
      <c r="L556" s="61">
        <v>12.13</v>
      </c>
      <c r="M556" s="27">
        <v>49.045754328112118</v>
      </c>
    </row>
    <row r="557" spans="1:13" x14ac:dyDescent="0.2">
      <c r="A557" s="23" t="s">
        <v>134</v>
      </c>
      <c r="B557" s="24">
        <v>11</v>
      </c>
      <c r="C557" s="25">
        <v>6</v>
      </c>
      <c r="D557" s="26">
        <v>5</v>
      </c>
      <c r="E557" s="24">
        <v>11</v>
      </c>
      <c r="F557" s="25">
        <v>6</v>
      </c>
      <c r="G557" s="26">
        <v>5</v>
      </c>
      <c r="H557" s="24">
        <v>13</v>
      </c>
      <c r="I557" s="25">
        <v>8</v>
      </c>
      <c r="J557" s="26">
        <v>5</v>
      </c>
      <c r="K557" s="24">
        <v>29</v>
      </c>
      <c r="L557" s="61">
        <v>19.2</v>
      </c>
      <c r="M557" s="27">
        <v>51.256250000000001</v>
      </c>
    </row>
    <row r="558" spans="1:13" ht="13.5" thickBot="1" x14ac:dyDescent="0.25">
      <c r="A558" s="28" t="s">
        <v>135</v>
      </c>
      <c r="B558" s="29">
        <v>6</v>
      </c>
      <c r="C558" s="30">
        <v>2</v>
      </c>
      <c r="D558" s="31">
        <v>4</v>
      </c>
      <c r="E558" s="29">
        <v>6</v>
      </c>
      <c r="F558" s="30">
        <v>2</v>
      </c>
      <c r="G558" s="31">
        <v>4</v>
      </c>
      <c r="H558" s="29">
        <v>7</v>
      </c>
      <c r="I558" s="30">
        <v>2</v>
      </c>
      <c r="J558" s="31">
        <v>5</v>
      </c>
      <c r="K558" s="29">
        <v>12</v>
      </c>
      <c r="L558" s="74">
        <v>7.77</v>
      </c>
      <c r="M558" s="32">
        <v>52.925997425997423</v>
      </c>
    </row>
    <row r="559" spans="1:13" ht="13.5" thickBot="1" x14ac:dyDescent="0.25">
      <c r="A559" s="1185" t="s">
        <v>115</v>
      </c>
      <c r="B559" s="1186">
        <v>97</v>
      </c>
      <c r="C559" s="1187">
        <v>34</v>
      </c>
      <c r="D559" s="1188">
        <v>63</v>
      </c>
      <c r="E559" s="1186">
        <v>100</v>
      </c>
      <c r="F559" s="1187">
        <v>34</v>
      </c>
      <c r="G559" s="1188">
        <v>66</v>
      </c>
      <c r="H559" s="1186">
        <v>157</v>
      </c>
      <c r="I559" s="1187">
        <v>43</v>
      </c>
      <c r="J559" s="1188">
        <v>114</v>
      </c>
      <c r="K559" s="1186">
        <v>368</v>
      </c>
      <c r="L559" s="1189">
        <v>218.84</v>
      </c>
      <c r="M559" s="1190">
        <v>51.731036373606294</v>
      </c>
    </row>
    <row r="561" spans="1:13" ht="13.5" thickBot="1" x14ac:dyDescent="0.25">
      <c r="A561" s="11" t="s">
        <v>270</v>
      </c>
      <c r="B561" s="11"/>
    </row>
    <row r="562" spans="1:13" x14ac:dyDescent="0.2">
      <c r="A562" s="1002" t="s">
        <v>113</v>
      </c>
      <c r="B562" s="1004" t="s">
        <v>5</v>
      </c>
      <c r="C562" s="1005"/>
      <c r="D562" s="1006"/>
      <c r="E562" s="1004" t="s">
        <v>6</v>
      </c>
      <c r="F562" s="1005"/>
      <c r="G562" s="1006"/>
      <c r="H562" s="1004" t="s">
        <v>7</v>
      </c>
      <c r="I562" s="1005"/>
      <c r="J562" s="1006"/>
      <c r="K562" s="1007" t="s">
        <v>114</v>
      </c>
      <c r="L562" s="1008"/>
      <c r="M562" s="1009"/>
    </row>
    <row r="563" spans="1:13" ht="26.25" thickBot="1" x14ac:dyDescent="0.25">
      <c r="A563" s="1003"/>
      <c r="B563" s="12" t="s">
        <v>115</v>
      </c>
      <c r="C563" s="13" t="s">
        <v>116</v>
      </c>
      <c r="D563" s="14" t="s">
        <v>117</v>
      </c>
      <c r="E563" s="12" t="s">
        <v>115</v>
      </c>
      <c r="F563" s="13" t="s">
        <v>116</v>
      </c>
      <c r="G563" s="14" t="s">
        <v>117</v>
      </c>
      <c r="H563" s="12" t="s">
        <v>115</v>
      </c>
      <c r="I563" s="13" t="s">
        <v>116</v>
      </c>
      <c r="J563" s="14" t="s">
        <v>117</v>
      </c>
      <c r="K563" s="15" t="s">
        <v>118</v>
      </c>
      <c r="L563" s="954" t="s">
        <v>119</v>
      </c>
      <c r="M563" s="16" t="s">
        <v>120</v>
      </c>
    </row>
    <row r="564" spans="1:13" x14ac:dyDescent="0.2">
      <c r="A564" s="17" t="s">
        <v>121</v>
      </c>
      <c r="B564" s="18">
        <v>8</v>
      </c>
      <c r="C564" s="19">
        <v>2</v>
      </c>
      <c r="D564" s="20">
        <v>6</v>
      </c>
      <c r="E564" s="18">
        <v>8</v>
      </c>
      <c r="F564" s="19">
        <v>2</v>
      </c>
      <c r="G564" s="20">
        <v>6</v>
      </c>
      <c r="H564" s="18">
        <v>10</v>
      </c>
      <c r="I564" s="19">
        <v>2</v>
      </c>
      <c r="J564" s="20">
        <v>8</v>
      </c>
      <c r="K564" s="21">
        <v>64</v>
      </c>
      <c r="L564" s="56">
        <v>46.959999999999994</v>
      </c>
      <c r="M564" s="22">
        <v>49.590502555366264</v>
      </c>
    </row>
    <row r="565" spans="1:13" x14ac:dyDescent="0.2">
      <c r="A565" s="23" t="s">
        <v>123</v>
      </c>
      <c r="B565" s="24">
        <v>2</v>
      </c>
      <c r="C565" s="25">
        <v>0</v>
      </c>
      <c r="D565" s="26">
        <v>2</v>
      </c>
      <c r="E565" s="24">
        <v>2</v>
      </c>
      <c r="F565" s="25">
        <v>0</v>
      </c>
      <c r="G565" s="26">
        <v>2</v>
      </c>
      <c r="H565" s="24">
        <v>3</v>
      </c>
      <c r="I565" s="25">
        <v>0</v>
      </c>
      <c r="J565" s="26">
        <v>3</v>
      </c>
      <c r="K565" s="24">
        <v>5</v>
      </c>
      <c r="L565" s="61">
        <v>2.9699999999999998</v>
      </c>
      <c r="M565" s="27">
        <v>57.523569023569031</v>
      </c>
    </row>
    <row r="566" spans="1:13" x14ac:dyDescent="0.2">
      <c r="A566" s="23" t="s">
        <v>124</v>
      </c>
      <c r="B566" s="24">
        <v>2</v>
      </c>
      <c r="C566" s="25">
        <v>1</v>
      </c>
      <c r="D566" s="26">
        <v>1</v>
      </c>
      <c r="E566" s="24">
        <v>2</v>
      </c>
      <c r="F566" s="25">
        <v>1</v>
      </c>
      <c r="G566" s="26">
        <v>1</v>
      </c>
      <c r="H566" s="24">
        <v>3</v>
      </c>
      <c r="I566" s="25">
        <v>1</v>
      </c>
      <c r="J566" s="26">
        <v>2</v>
      </c>
      <c r="K566" s="24">
        <v>10</v>
      </c>
      <c r="L566" s="61">
        <v>5.1800000000000006</v>
      </c>
      <c r="M566" s="27">
        <v>49.559845559845556</v>
      </c>
    </row>
    <row r="567" spans="1:13" x14ac:dyDescent="0.2">
      <c r="A567" s="23" t="s">
        <v>125</v>
      </c>
      <c r="B567" s="24">
        <v>2</v>
      </c>
      <c r="C567" s="25">
        <v>1</v>
      </c>
      <c r="D567" s="26">
        <v>1</v>
      </c>
      <c r="E567" s="24">
        <v>2</v>
      </c>
      <c r="F567" s="25">
        <v>1</v>
      </c>
      <c r="G567" s="26">
        <v>1</v>
      </c>
      <c r="H567" s="24">
        <v>2</v>
      </c>
      <c r="I567" s="25">
        <v>1</v>
      </c>
      <c r="J567" s="26">
        <v>1</v>
      </c>
      <c r="K567" s="24">
        <v>8</v>
      </c>
      <c r="L567" s="61">
        <v>7.83</v>
      </c>
      <c r="M567" s="27">
        <v>45.894636015325666</v>
      </c>
    </row>
    <row r="568" spans="1:13" x14ac:dyDescent="0.2">
      <c r="A568" s="23" t="s">
        <v>126</v>
      </c>
      <c r="B568" s="24">
        <v>2</v>
      </c>
      <c r="C568" s="25">
        <v>1</v>
      </c>
      <c r="D568" s="26">
        <v>1</v>
      </c>
      <c r="E568" s="24">
        <v>2</v>
      </c>
      <c r="F568" s="25">
        <v>1</v>
      </c>
      <c r="G568" s="26">
        <v>1</v>
      </c>
      <c r="H568" s="24">
        <v>2</v>
      </c>
      <c r="I568" s="25">
        <v>1</v>
      </c>
      <c r="J568" s="26">
        <v>1</v>
      </c>
      <c r="K568" s="24">
        <v>2</v>
      </c>
      <c r="L568" s="61">
        <v>1.1000000000000001</v>
      </c>
      <c r="M568" s="27">
        <v>59.954545454545453</v>
      </c>
    </row>
    <row r="569" spans="1:13" x14ac:dyDescent="0.2">
      <c r="A569" s="23" t="s">
        <v>127</v>
      </c>
      <c r="B569" s="24">
        <v>1</v>
      </c>
      <c r="C569" s="25">
        <v>0</v>
      </c>
      <c r="D569" s="26">
        <v>1</v>
      </c>
      <c r="E569" s="24">
        <v>2</v>
      </c>
      <c r="F569" s="25">
        <v>0</v>
      </c>
      <c r="G569" s="26">
        <v>2</v>
      </c>
      <c r="H569" s="24">
        <v>6</v>
      </c>
      <c r="I569" s="25">
        <v>0</v>
      </c>
      <c r="J569" s="26">
        <v>6</v>
      </c>
      <c r="K569" s="24">
        <v>10</v>
      </c>
      <c r="L569" s="61">
        <v>6.3400000000000007</v>
      </c>
      <c r="M569" s="27">
        <v>47.102523659305994</v>
      </c>
    </row>
    <row r="570" spans="1:13" x14ac:dyDescent="0.2">
      <c r="A570" s="23" t="s">
        <v>128</v>
      </c>
      <c r="B570" s="24">
        <v>1</v>
      </c>
      <c r="C570" s="25">
        <v>0</v>
      </c>
      <c r="D570" s="26">
        <v>1</v>
      </c>
      <c r="E570" s="24">
        <v>1</v>
      </c>
      <c r="F570" s="25">
        <v>0</v>
      </c>
      <c r="G570" s="26">
        <v>1</v>
      </c>
      <c r="H570" s="24">
        <v>2</v>
      </c>
      <c r="I570" s="25">
        <v>0</v>
      </c>
      <c r="J570" s="26">
        <v>2</v>
      </c>
      <c r="K570" s="24">
        <v>5</v>
      </c>
      <c r="L570" s="61">
        <v>4.07</v>
      </c>
      <c r="M570" s="27">
        <v>47.593366093366093</v>
      </c>
    </row>
    <row r="571" spans="1:13" x14ac:dyDescent="0.2">
      <c r="A571" s="23" t="s">
        <v>129</v>
      </c>
      <c r="B571" s="24">
        <v>5</v>
      </c>
      <c r="C571" s="25">
        <v>2</v>
      </c>
      <c r="D571" s="26">
        <v>3</v>
      </c>
      <c r="E571" s="24">
        <v>5</v>
      </c>
      <c r="F571" s="25">
        <v>2</v>
      </c>
      <c r="G571" s="26">
        <v>3</v>
      </c>
      <c r="H571" s="24">
        <v>8</v>
      </c>
      <c r="I571" s="25">
        <v>2</v>
      </c>
      <c r="J571" s="26">
        <v>6</v>
      </c>
      <c r="K571" s="24">
        <v>18</v>
      </c>
      <c r="L571" s="61">
        <v>10.26</v>
      </c>
      <c r="M571" s="27">
        <v>45.096491228070185</v>
      </c>
    </row>
    <row r="572" spans="1:13" x14ac:dyDescent="0.2">
      <c r="A572" s="23" t="s">
        <v>130</v>
      </c>
      <c r="B572" s="24">
        <v>2</v>
      </c>
      <c r="C572" s="25">
        <v>1</v>
      </c>
      <c r="D572" s="26">
        <v>1</v>
      </c>
      <c r="E572" s="24">
        <v>3</v>
      </c>
      <c r="F572" s="25">
        <v>2</v>
      </c>
      <c r="G572" s="26">
        <v>1</v>
      </c>
      <c r="H572" s="24">
        <v>5</v>
      </c>
      <c r="I572" s="25">
        <v>3</v>
      </c>
      <c r="J572" s="26">
        <v>2</v>
      </c>
      <c r="K572" s="24">
        <v>12</v>
      </c>
      <c r="L572" s="61">
        <v>8.8800000000000008</v>
      </c>
      <c r="M572" s="27">
        <v>45.351351351351354</v>
      </c>
    </row>
    <row r="573" spans="1:13" x14ac:dyDescent="0.2">
      <c r="A573" s="23" t="s">
        <v>131</v>
      </c>
      <c r="B573" s="24">
        <v>3</v>
      </c>
      <c r="C573" s="25">
        <v>0</v>
      </c>
      <c r="D573" s="26">
        <v>3</v>
      </c>
      <c r="E573" s="24">
        <v>3</v>
      </c>
      <c r="F573" s="25">
        <v>0</v>
      </c>
      <c r="G573" s="26">
        <v>3</v>
      </c>
      <c r="H573" s="24">
        <v>6</v>
      </c>
      <c r="I573" s="25">
        <v>0</v>
      </c>
      <c r="J573" s="26">
        <v>6</v>
      </c>
      <c r="K573" s="24">
        <v>10</v>
      </c>
      <c r="L573" s="61">
        <v>5.7399999999999993</v>
      </c>
      <c r="M573" s="27">
        <v>51.808362369337985</v>
      </c>
    </row>
    <row r="574" spans="1:13" x14ac:dyDescent="0.2">
      <c r="A574" s="23" t="s">
        <v>132</v>
      </c>
      <c r="B574" s="24">
        <v>3</v>
      </c>
      <c r="C574" s="25">
        <v>1</v>
      </c>
      <c r="D574" s="26">
        <v>2</v>
      </c>
      <c r="E574" s="24">
        <v>3</v>
      </c>
      <c r="F574" s="25">
        <v>1</v>
      </c>
      <c r="G574" s="26">
        <v>2</v>
      </c>
      <c r="H574" s="24">
        <v>8</v>
      </c>
      <c r="I574" s="25">
        <v>1</v>
      </c>
      <c r="J574" s="26">
        <v>7</v>
      </c>
      <c r="K574" s="24">
        <v>29</v>
      </c>
      <c r="L574" s="61">
        <v>23.81999999999999</v>
      </c>
      <c r="M574" s="27">
        <v>44.926532325776677</v>
      </c>
    </row>
    <row r="575" spans="1:13" x14ac:dyDescent="0.2">
      <c r="A575" s="23" t="s">
        <v>133</v>
      </c>
      <c r="B575" s="24">
        <v>4</v>
      </c>
      <c r="C575" s="25">
        <v>1</v>
      </c>
      <c r="D575" s="26">
        <v>3</v>
      </c>
      <c r="E575" s="24">
        <v>4</v>
      </c>
      <c r="F575" s="25">
        <v>1</v>
      </c>
      <c r="G575" s="26">
        <v>3</v>
      </c>
      <c r="H575" s="24">
        <v>4</v>
      </c>
      <c r="I575" s="25">
        <v>1</v>
      </c>
      <c r="J575" s="26">
        <v>3</v>
      </c>
      <c r="K575" s="24">
        <v>16</v>
      </c>
      <c r="L575" s="61">
        <v>12.199999999999998</v>
      </c>
      <c r="M575" s="27">
        <v>50.602459016393446</v>
      </c>
    </row>
    <row r="576" spans="1:13" x14ac:dyDescent="0.2">
      <c r="A576" s="23" t="s">
        <v>134</v>
      </c>
      <c r="B576" s="24">
        <v>2</v>
      </c>
      <c r="C576" s="25">
        <v>1</v>
      </c>
      <c r="D576" s="26">
        <v>1</v>
      </c>
      <c r="E576" s="24">
        <v>2</v>
      </c>
      <c r="F576" s="25">
        <v>1</v>
      </c>
      <c r="G576" s="26">
        <v>1</v>
      </c>
      <c r="H576" s="24">
        <v>3</v>
      </c>
      <c r="I576" s="25">
        <v>1</v>
      </c>
      <c r="J576" s="26">
        <v>2</v>
      </c>
      <c r="K576" s="24">
        <v>16</v>
      </c>
      <c r="L576" s="61">
        <v>14</v>
      </c>
      <c r="M576" s="27">
        <v>44.24285714285714</v>
      </c>
    </row>
    <row r="577" spans="1:13" ht="13.5" thickBot="1" x14ac:dyDescent="0.25">
      <c r="A577" s="28" t="s">
        <v>135</v>
      </c>
      <c r="B577" s="29">
        <v>3</v>
      </c>
      <c r="C577" s="30">
        <v>2</v>
      </c>
      <c r="D577" s="31">
        <v>1</v>
      </c>
      <c r="E577" s="29">
        <v>3</v>
      </c>
      <c r="F577" s="30">
        <v>2</v>
      </c>
      <c r="G577" s="31">
        <v>1</v>
      </c>
      <c r="H577" s="29">
        <v>3</v>
      </c>
      <c r="I577" s="30">
        <v>2</v>
      </c>
      <c r="J577" s="31">
        <v>1</v>
      </c>
      <c r="K577" s="29">
        <v>10</v>
      </c>
      <c r="L577" s="74">
        <v>7.6700000000000008</v>
      </c>
      <c r="M577" s="32">
        <v>55.616036505867008</v>
      </c>
    </row>
    <row r="578" spans="1:13" ht="13.5" thickBot="1" x14ac:dyDescent="0.25">
      <c r="A578" s="1185" t="s">
        <v>115</v>
      </c>
      <c r="B578" s="1186">
        <v>40</v>
      </c>
      <c r="C578" s="1187">
        <v>13</v>
      </c>
      <c r="D578" s="1188">
        <v>27</v>
      </c>
      <c r="E578" s="1186">
        <v>42</v>
      </c>
      <c r="F578" s="1187">
        <v>14</v>
      </c>
      <c r="G578" s="1188">
        <v>28</v>
      </c>
      <c r="H578" s="1186">
        <v>65</v>
      </c>
      <c r="I578" s="1187">
        <v>15</v>
      </c>
      <c r="J578" s="1188">
        <v>50</v>
      </c>
      <c r="K578" s="1186">
        <v>213</v>
      </c>
      <c r="L578" s="1189">
        <v>157.01999999999995</v>
      </c>
      <c r="M578" s="1190">
        <v>48.211947522608597</v>
      </c>
    </row>
    <row r="580" spans="1:13" ht="13.5" thickBot="1" x14ac:dyDescent="0.25">
      <c r="A580" s="11" t="s">
        <v>271</v>
      </c>
      <c r="B580" s="11"/>
    </row>
    <row r="581" spans="1:13" x14ac:dyDescent="0.2">
      <c r="A581" s="1002" t="s">
        <v>113</v>
      </c>
      <c r="B581" s="1004" t="s">
        <v>5</v>
      </c>
      <c r="C581" s="1005"/>
      <c r="D581" s="1006"/>
      <c r="E581" s="1004" t="s">
        <v>6</v>
      </c>
      <c r="F581" s="1005"/>
      <c r="G581" s="1006"/>
      <c r="H581" s="1004" t="s">
        <v>7</v>
      </c>
      <c r="I581" s="1005"/>
      <c r="J581" s="1006"/>
      <c r="K581" s="1007" t="s">
        <v>114</v>
      </c>
      <c r="L581" s="1008"/>
      <c r="M581" s="1009"/>
    </row>
    <row r="582" spans="1:13" ht="26.25" thickBot="1" x14ac:dyDescent="0.25">
      <c r="A582" s="1003"/>
      <c r="B582" s="12" t="s">
        <v>115</v>
      </c>
      <c r="C582" s="13" t="s">
        <v>116</v>
      </c>
      <c r="D582" s="14" t="s">
        <v>117</v>
      </c>
      <c r="E582" s="12" t="s">
        <v>115</v>
      </c>
      <c r="F582" s="13" t="s">
        <v>116</v>
      </c>
      <c r="G582" s="14" t="s">
        <v>117</v>
      </c>
      <c r="H582" s="12" t="s">
        <v>115</v>
      </c>
      <c r="I582" s="13" t="s">
        <v>116</v>
      </c>
      <c r="J582" s="14" t="s">
        <v>117</v>
      </c>
      <c r="K582" s="15" t="s">
        <v>118</v>
      </c>
      <c r="L582" s="954" t="s">
        <v>119</v>
      </c>
      <c r="M582" s="16" t="s">
        <v>120</v>
      </c>
    </row>
    <row r="583" spans="1:13" x14ac:dyDescent="0.2">
      <c r="A583" s="17" t="s">
        <v>121</v>
      </c>
      <c r="B583" s="18">
        <v>115</v>
      </c>
      <c r="C583" s="19">
        <v>106</v>
      </c>
      <c r="D583" s="20">
        <v>9</v>
      </c>
      <c r="E583" s="18">
        <v>115</v>
      </c>
      <c r="F583" s="19">
        <v>106</v>
      </c>
      <c r="G583" s="20">
        <v>9</v>
      </c>
      <c r="H583" s="18">
        <v>146</v>
      </c>
      <c r="I583" s="19">
        <v>130</v>
      </c>
      <c r="J583" s="20">
        <v>16</v>
      </c>
      <c r="K583" s="21">
        <v>228</v>
      </c>
      <c r="L583" s="56">
        <v>175.65999999999997</v>
      </c>
      <c r="M583" s="22">
        <v>52.50421268359333</v>
      </c>
    </row>
    <row r="584" spans="1:13" x14ac:dyDescent="0.2">
      <c r="A584" s="23" t="s">
        <v>123</v>
      </c>
      <c r="B584" s="24">
        <v>49</v>
      </c>
      <c r="C584" s="25">
        <v>43</v>
      </c>
      <c r="D584" s="26">
        <v>6</v>
      </c>
      <c r="E584" s="24">
        <v>49</v>
      </c>
      <c r="F584" s="25">
        <v>43</v>
      </c>
      <c r="G584" s="26">
        <v>6</v>
      </c>
      <c r="H584" s="24">
        <v>60</v>
      </c>
      <c r="I584" s="25">
        <v>48</v>
      </c>
      <c r="J584" s="26">
        <v>12</v>
      </c>
      <c r="K584" s="24">
        <v>70</v>
      </c>
      <c r="L584" s="61">
        <v>52.28000000000003</v>
      </c>
      <c r="M584" s="27">
        <v>54.020275439938771</v>
      </c>
    </row>
    <row r="585" spans="1:13" x14ac:dyDescent="0.2">
      <c r="A585" s="23" t="s">
        <v>124</v>
      </c>
      <c r="B585" s="24">
        <v>32</v>
      </c>
      <c r="C585" s="25">
        <v>28</v>
      </c>
      <c r="D585" s="26">
        <v>4</v>
      </c>
      <c r="E585" s="24">
        <v>32</v>
      </c>
      <c r="F585" s="25">
        <v>28</v>
      </c>
      <c r="G585" s="26">
        <v>4</v>
      </c>
      <c r="H585" s="24">
        <v>36</v>
      </c>
      <c r="I585" s="25">
        <v>30</v>
      </c>
      <c r="J585" s="26">
        <v>6</v>
      </c>
      <c r="K585" s="24">
        <v>39</v>
      </c>
      <c r="L585" s="61">
        <v>32.550000000000004</v>
      </c>
      <c r="M585" s="27">
        <v>53.280645161290309</v>
      </c>
    </row>
    <row r="586" spans="1:13" x14ac:dyDescent="0.2">
      <c r="A586" s="23" t="s">
        <v>125</v>
      </c>
      <c r="B586" s="24">
        <v>29</v>
      </c>
      <c r="C586" s="25">
        <v>26</v>
      </c>
      <c r="D586" s="26">
        <v>3</v>
      </c>
      <c r="E586" s="24">
        <v>29</v>
      </c>
      <c r="F586" s="25">
        <v>26</v>
      </c>
      <c r="G586" s="26">
        <v>3</v>
      </c>
      <c r="H586" s="24">
        <v>35</v>
      </c>
      <c r="I586" s="25">
        <v>31</v>
      </c>
      <c r="J586" s="26">
        <v>4</v>
      </c>
      <c r="K586" s="24">
        <v>38</v>
      </c>
      <c r="L586" s="61">
        <v>32.539999999999992</v>
      </c>
      <c r="M586" s="27">
        <v>52.799016594960051</v>
      </c>
    </row>
    <row r="587" spans="1:13" x14ac:dyDescent="0.2">
      <c r="A587" s="23" t="s">
        <v>126</v>
      </c>
      <c r="B587" s="24">
        <v>16</v>
      </c>
      <c r="C587" s="25">
        <v>14</v>
      </c>
      <c r="D587" s="26">
        <v>2</v>
      </c>
      <c r="E587" s="24">
        <v>16</v>
      </c>
      <c r="F587" s="25">
        <v>14</v>
      </c>
      <c r="G587" s="26">
        <v>2</v>
      </c>
      <c r="H587" s="24">
        <v>21</v>
      </c>
      <c r="I587" s="25">
        <v>18</v>
      </c>
      <c r="J587" s="26">
        <v>3</v>
      </c>
      <c r="K587" s="24">
        <v>17</v>
      </c>
      <c r="L587" s="61">
        <v>13.52</v>
      </c>
      <c r="M587" s="27">
        <v>55.09689349112427</v>
      </c>
    </row>
    <row r="588" spans="1:13" x14ac:dyDescent="0.2">
      <c r="A588" s="23" t="s">
        <v>127</v>
      </c>
      <c r="B588" s="24">
        <v>32</v>
      </c>
      <c r="C588" s="25">
        <v>30</v>
      </c>
      <c r="D588" s="26">
        <v>2</v>
      </c>
      <c r="E588" s="24">
        <v>35</v>
      </c>
      <c r="F588" s="25">
        <v>30</v>
      </c>
      <c r="G588" s="26">
        <v>5</v>
      </c>
      <c r="H588" s="24">
        <v>45</v>
      </c>
      <c r="I588" s="25">
        <v>33</v>
      </c>
      <c r="J588" s="26">
        <v>12</v>
      </c>
      <c r="K588" s="24">
        <v>45</v>
      </c>
      <c r="L588" s="61">
        <v>37.600000000000009</v>
      </c>
      <c r="M588" s="27">
        <v>59.14202127659572</v>
      </c>
    </row>
    <row r="589" spans="1:13" x14ac:dyDescent="0.2">
      <c r="A589" s="23" t="s">
        <v>128</v>
      </c>
      <c r="B589" s="24">
        <v>19</v>
      </c>
      <c r="C589" s="25">
        <v>17</v>
      </c>
      <c r="D589" s="26">
        <v>2</v>
      </c>
      <c r="E589" s="24">
        <v>19</v>
      </c>
      <c r="F589" s="25">
        <v>17</v>
      </c>
      <c r="G589" s="26">
        <v>2</v>
      </c>
      <c r="H589" s="24">
        <v>19</v>
      </c>
      <c r="I589" s="25">
        <v>17</v>
      </c>
      <c r="J589" s="26">
        <v>2</v>
      </c>
      <c r="K589" s="24">
        <v>17</v>
      </c>
      <c r="L589" s="61">
        <v>14.1</v>
      </c>
      <c r="M589" s="27">
        <v>51.684397163120565</v>
      </c>
    </row>
    <row r="590" spans="1:13" x14ac:dyDescent="0.2">
      <c r="A590" s="23" t="s">
        <v>129</v>
      </c>
      <c r="B590" s="24">
        <v>24</v>
      </c>
      <c r="C590" s="25">
        <v>22</v>
      </c>
      <c r="D590" s="26">
        <v>2</v>
      </c>
      <c r="E590" s="24">
        <v>24</v>
      </c>
      <c r="F590" s="25">
        <v>22</v>
      </c>
      <c r="G590" s="26">
        <v>2</v>
      </c>
      <c r="H590" s="24">
        <v>38</v>
      </c>
      <c r="I590" s="25">
        <v>32</v>
      </c>
      <c r="J590" s="26">
        <v>6</v>
      </c>
      <c r="K590" s="24">
        <v>28</v>
      </c>
      <c r="L590" s="61">
        <v>21.45</v>
      </c>
      <c r="M590" s="27">
        <v>57.712587412587418</v>
      </c>
    </row>
    <row r="591" spans="1:13" x14ac:dyDescent="0.2">
      <c r="A591" s="23" t="s">
        <v>130</v>
      </c>
      <c r="B591" s="24">
        <v>21</v>
      </c>
      <c r="C591" s="25">
        <v>20</v>
      </c>
      <c r="D591" s="26">
        <v>1</v>
      </c>
      <c r="E591" s="24">
        <v>23</v>
      </c>
      <c r="F591" s="25">
        <v>20</v>
      </c>
      <c r="G591" s="26">
        <v>3</v>
      </c>
      <c r="H591" s="24">
        <v>33</v>
      </c>
      <c r="I591" s="25">
        <v>28</v>
      </c>
      <c r="J591" s="26">
        <v>5</v>
      </c>
      <c r="K591" s="24">
        <v>24</v>
      </c>
      <c r="L591" s="61">
        <v>17.52</v>
      </c>
      <c r="M591" s="27">
        <v>55.542237442922385</v>
      </c>
    </row>
    <row r="592" spans="1:13" x14ac:dyDescent="0.2">
      <c r="A592" s="23" t="s">
        <v>131</v>
      </c>
      <c r="B592" s="24">
        <v>24</v>
      </c>
      <c r="C592" s="25">
        <v>20</v>
      </c>
      <c r="D592" s="26">
        <v>4</v>
      </c>
      <c r="E592" s="24">
        <v>24</v>
      </c>
      <c r="F592" s="25">
        <v>20</v>
      </c>
      <c r="G592" s="26">
        <v>4</v>
      </c>
      <c r="H592" s="24">
        <v>27</v>
      </c>
      <c r="I592" s="25">
        <v>21</v>
      </c>
      <c r="J592" s="26">
        <v>6</v>
      </c>
      <c r="K592" s="24">
        <v>24</v>
      </c>
      <c r="L592" s="61">
        <v>19.100000000000001</v>
      </c>
      <c r="M592" s="27">
        <v>56.469633507853395</v>
      </c>
    </row>
    <row r="593" spans="1:13" x14ac:dyDescent="0.2">
      <c r="A593" s="23" t="s">
        <v>132</v>
      </c>
      <c r="B593" s="24">
        <v>68</v>
      </c>
      <c r="C593" s="25">
        <v>57</v>
      </c>
      <c r="D593" s="26">
        <v>11</v>
      </c>
      <c r="E593" s="24">
        <v>69</v>
      </c>
      <c r="F593" s="25">
        <v>58</v>
      </c>
      <c r="G593" s="26">
        <v>11</v>
      </c>
      <c r="H593" s="24">
        <v>86</v>
      </c>
      <c r="I593" s="25">
        <v>68</v>
      </c>
      <c r="J593" s="26">
        <v>18</v>
      </c>
      <c r="K593" s="24">
        <v>109</v>
      </c>
      <c r="L593" s="61">
        <v>89.299999999999983</v>
      </c>
      <c r="M593" s="27">
        <v>53.929787234042571</v>
      </c>
    </row>
    <row r="594" spans="1:13" x14ac:dyDescent="0.2">
      <c r="A594" s="23" t="s">
        <v>133</v>
      </c>
      <c r="B594" s="24">
        <v>37</v>
      </c>
      <c r="C594" s="25">
        <v>33</v>
      </c>
      <c r="D594" s="26">
        <v>4</v>
      </c>
      <c r="E594" s="24">
        <v>38</v>
      </c>
      <c r="F594" s="25">
        <v>34</v>
      </c>
      <c r="G594" s="26">
        <v>4</v>
      </c>
      <c r="H594" s="24">
        <v>43</v>
      </c>
      <c r="I594" s="25">
        <v>34</v>
      </c>
      <c r="J594" s="26">
        <v>9</v>
      </c>
      <c r="K594" s="24">
        <v>55</v>
      </c>
      <c r="L594" s="61">
        <v>42.270000000000017</v>
      </c>
      <c r="M594" s="27">
        <v>52.806127277028601</v>
      </c>
    </row>
    <row r="595" spans="1:13" x14ac:dyDescent="0.2">
      <c r="A595" s="23" t="s">
        <v>134</v>
      </c>
      <c r="B595" s="24">
        <v>64</v>
      </c>
      <c r="C595" s="25">
        <v>55</v>
      </c>
      <c r="D595" s="26">
        <v>9</v>
      </c>
      <c r="E595" s="24">
        <v>64</v>
      </c>
      <c r="F595" s="25">
        <v>55</v>
      </c>
      <c r="G595" s="26">
        <v>9</v>
      </c>
      <c r="H595" s="24">
        <v>79</v>
      </c>
      <c r="I595" s="25">
        <v>64</v>
      </c>
      <c r="J595" s="26">
        <v>15</v>
      </c>
      <c r="K595" s="24">
        <v>81</v>
      </c>
      <c r="L595" s="61">
        <v>67.990000000000023</v>
      </c>
      <c r="M595" s="27">
        <v>54.056846595087499</v>
      </c>
    </row>
    <row r="596" spans="1:13" ht="13.5" thickBot="1" x14ac:dyDescent="0.25">
      <c r="A596" s="28" t="s">
        <v>135</v>
      </c>
      <c r="B596" s="29">
        <v>26</v>
      </c>
      <c r="C596" s="30">
        <v>22</v>
      </c>
      <c r="D596" s="31">
        <v>4</v>
      </c>
      <c r="E596" s="29">
        <v>26</v>
      </c>
      <c r="F596" s="30">
        <v>22</v>
      </c>
      <c r="G596" s="31">
        <v>4</v>
      </c>
      <c r="H596" s="29">
        <v>29</v>
      </c>
      <c r="I596" s="30">
        <v>23</v>
      </c>
      <c r="J596" s="31">
        <v>6</v>
      </c>
      <c r="K596" s="29">
        <v>35</v>
      </c>
      <c r="L596" s="74">
        <v>30.300000000000008</v>
      </c>
      <c r="M596" s="32">
        <v>52.948844884488437</v>
      </c>
    </row>
    <row r="597" spans="1:13" ht="13.5" thickBot="1" x14ac:dyDescent="0.25">
      <c r="A597" s="1185" t="s">
        <v>115</v>
      </c>
      <c r="B597" s="1186">
        <v>536</v>
      </c>
      <c r="C597" s="1187">
        <v>474</v>
      </c>
      <c r="D597" s="1188">
        <v>62</v>
      </c>
      <c r="E597" s="1186">
        <v>563</v>
      </c>
      <c r="F597" s="1187">
        <v>495</v>
      </c>
      <c r="G597" s="1188">
        <v>68</v>
      </c>
      <c r="H597" s="1186">
        <v>697</v>
      </c>
      <c r="I597" s="1187">
        <v>577</v>
      </c>
      <c r="J597" s="1188">
        <v>120</v>
      </c>
      <c r="K597" s="1186">
        <v>782</v>
      </c>
      <c r="L597" s="1189">
        <v>646.17999999999995</v>
      </c>
      <c r="M597" s="1190">
        <v>53.876876412145229</v>
      </c>
    </row>
    <row r="599" spans="1:13" ht="13.5" thickBot="1" x14ac:dyDescent="0.25">
      <c r="A599" s="11" t="s">
        <v>272</v>
      </c>
      <c r="B599" s="11"/>
    </row>
    <row r="600" spans="1:13" x14ac:dyDescent="0.2">
      <c r="A600" s="1002" t="s">
        <v>113</v>
      </c>
      <c r="B600" s="1004" t="s">
        <v>5</v>
      </c>
      <c r="C600" s="1005"/>
      <c r="D600" s="1006"/>
      <c r="E600" s="1004" t="s">
        <v>6</v>
      </c>
      <c r="F600" s="1005"/>
      <c r="G600" s="1006"/>
      <c r="H600" s="1004" t="s">
        <v>7</v>
      </c>
      <c r="I600" s="1005"/>
      <c r="J600" s="1006"/>
      <c r="K600" s="1004" t="s">
        <v>114</v>
      </c>
      <c r="L600" s="1005"/>
      <c r="M600" s="1006"/>
    </row>
    <row r="601" spans="1:13" ht="26.25" thickBot="1" x14ac:dyDescent="0.25">
      <c r="A601" s="1003"/>
      <c r="B601" s="12" t="s">
        <v>115</v>
      </c>
      <c r="C601" s="13" t="s">
        <v>116</v>
      </c>
      <c r="D601" s="14" t="s">
        <v>117</v>
      </c>
      <c r="E601" s="12" t="s">
        <v>115</v>
      </c>
      <c r="F601" s="13" t="s">
        <v>116</v>
      </c>
      <c r="G601" s="14" t="s">
        <v>117</v>
      </c>
      <c r="H601" s="12" t="s">
        <v>115</v>
      </c>
      <c r="I601" s="13" t="s">
        <v>116</v>
      </c>
      <c r="J601" s="14" t="s">
        <v>117</v>
      </c>
      <c r="K601" s="15" t="s">
        <v>118</v>
      </c>
      <c r="L601" s="954" t="s">
        <v>119</v>
      </c>
      <c r="M601" s="16" t="s">
        <v>120</v>
      </c>
    </row>
    <row r="602" spans="1:13" x14ac:dyDescent="0.2">
      <c r="A602" s="17" t="s">
        <v>121</v>
      </c>
      <c r="B602" s="18">
        <v>2</v>
      </c>
      <c r="C602" s="19">
        <v>0</v>
      </c>
      <c r="D602" s="20">
        <v>2</v>
      </c>
      <c r="E602" s="18">
        <v>2</v>
      </c>
      <c r="F602" s="19">
        <v>0</v>
      </c>
      <c r="G602" s="20">
        <v>2</v>
      </c>
      <c r="H602" s="18">
        <v>2</v>
      </c>
      <c r="I602" s="19">
        <v>0</v>
      </c>
      <c r="J602" s="20">
        <v>2</v>
      </c>
      <c r="K602" s="21">
        <v>6</v>
      </c>
      <c r="L602" s="56">
        <v>4.2699999999999996</v>
      </c>
      <c r="M602" s="22">
        <v>46.087822014051525</v>
      </c>
    </row>
    <row r="603" spans="1:13" x14ac:dyDescent="0.2">
      <c r="A603" s="23" t="s">
        <v>123</v>
      </c>
      <c r="B603" s="24">
        <v>2</v>
      </c>
      <c r="C603" s="25">
        <v>0</v>
      </c>
      <c r="D603" s="26">
        <v>2</v>
      </c>
      <c r="E603" s="24">
        <v>2</v>
      </c>
      <c r="F603" s="25">
        <v>0</v>
      </c>
      <c r="G603" s="26">
        <v>2</v>
      </c>
      <c r="H603" s="24">
        <v>2</v>
      </c>
      <c r="I603" s="25">
        <v>0</v>
      </c>
      <c r="J603" s="26">
        <v>2</v>
      </c>
      <c r="K603" s="24">
        <v>3</v>
      </c>
      <c r="L603" s="61">
        <v>1.07</v>
      </c>
      <c r="M603" s="27">
        <v>46.163551401869164</v>
      </c>
    </row>
    <row r="604" spans="1:13" x14ac:dyDescent="0.2">
      <c r="A604" s="23" t="s">
        <v>124</v>
      </c>
      <c r="B604" s="24">
        <v>0</v>
      </c>
      <c r="C604" s="25">
        <v>0</v>
      </c>
      <c r="D604" s="26">
        <v>0</v>
      </c>
      <c r="E604" s="24">
        <v>0</v>
      </c>
      <c r="F604" s="25">
        <v>0</v>
      </c>
      <c r="G604" s="26">
        <v>0</v>
      </c>
      <c r="H604" s="24">
        <v>0</v>
      </c>
      <c r="I604" s="25">
        <v>0</v>
      </c>
      <c r="J604" s="26">
        <v>0</v>
      </c>
      <c r="K604" s="24">
        <v>0</v>
      </c>
      <c r="L604" s="61">
        <v>0</v>
      </c>
      <c r="M604" s="27">
        <v>0</v>
      </c>
    </row>
    <row r="605" spans="1:13" x14ac:dyDescent="0.2">
      <c r="A605" s="23" t="s">
        <v>125</v>
      </c>
      <c r="B605" s="24">
        <v>0</v>
      </c>
      <c r="C605" s="25">
        <v>0</v>
      </c>
      <c r="D605" s="26">
        <v>0</v>
      </c>
      <c r="E605" s="24">
        <v>0</v>
      </c>
      <c r="F605" s="25">
        <v>0</v>
      </c>
      <c r="G605" s="26">
        <v>0</v>
      </c>
      <c r="H605" s="24">
        <v>0</v>
      </c>
      <c r="I605" s="25">
        <v>0</v>
      </c>
      <c r="J605" s="26">
        <v>0</v>
      </c>
      <c r="K605" s="24">
        <v>0</v>
      </c>
      <c r="L605" s="61">
        <v>0</v>
      </c>
      <c r="M605" s="27">
        <v>0</v>
      </c>
    </row>
    <row r="606" spans="1:13" x14ac:dyDescent="0.2">
      <c r="A606" s="23" t="s">
        <v>126</v>
      </c>
      <c r="B606" s="24">
        <v>0</v>
      </c>
      <c r="C606" s="25">
        <v>0</v>
      </c>
      <c r="D606" s="26">
        <v>0</v>
      </c>
      <c r="E606" s="24">
        <v>0</v>
      </c>
      <c r="F606" s="25">
        <v>0</v>
      </c>
      <c r="G606" s="26">
        <v>0</v>
      </c>
      <c r="H606" s="24">
        <v>0</v>
      </c>
      <c r="I606" s="25">
        <v>0</v>
      </c>
      <c r="J606" s="26">
        <v>0</v>
      </c>
      <c r="K606" s="24">
        <v>0</v>
      </c>
      <c r="L606" s="61">
        <v>0</v>
      </c>
      <c r="M606" s="27">
        <v>0</v>
      </c>
    </row>
    <row r="607" spans="1:13" x14ac:dyDescent="0.2">
      <c r="A607" s="23" t="s">
        <v>127</v>
      </c>
      <c r="B607" s="24">
        <v>0</v>
      </c>
      <c r="C607" s="25">
        <v>0</v>
      </c>
      <c r="D607" s="26">
        <v>0</v>
      </c>
      <c r="E607" s="24">
        <v>0</v>
      </c>
      <c r="F607" s="25">
        <v>0</v>
      </c>
      <c r="G607" s="26">
        <v>0</v>
      </c>
      <c r="H607" s="24">
        <v>0</v>
      </c>
      <c r="I607" s="25">
        <v>0</v>
      </c>
      <c r="J607" s="26">
        <v>0</v>
      </c>
      <c r="K607" s="24">
        <v>0</v>
      </c>
      <c r="L607" s="61">
        <v>0</v>
      </c>
      <c r="M607" s="27">
        <v>0</v>
      </c>
    </row>
    <row r="608" spans="1:13" x14ac:dyDescent="0.2">
      <c r="A608" s="23" t="s">
        <v>128</v>
      </c>
      <c r="B608" s="24">
        <v>0</v>
      </c>
      <c r="C608" s="25">
        <v>0</v>
      </c>
      <c r="D608" s="26">
        <v>0</v>
      </c>
      <c r="E608" s="24">
        <v>0</v>
      </c>
      <c r="F608" s="25">
        <v>0</v>
      </c>
      <c r="G608" s="26">
        <v>0</v>
      </c>
      <c r="H608" s="24">
        <v>0</v>
      </c>
      <c r="I608" s="25">
        <v>0</v>
      </c>
      <c r="J608" s="26">
        <v>0</v>
      </c>
      <c r="K608" s="24">
        <v>0</v>
      </c>
      <c r="L608" s="61">
        <v>0</v>
      </c>
      <c r="M608" s="27">
        <v>0</v>
      </c>
    </row>
    <row r="609" spans="1:13" x14ac:dyDescent="0.2">
      <c r="A609" s="23" t="s">
        <v>129</v>
      </c>
      <c r="B609" s="24">
        <v>1</v>
      </c>
      <c r="C609" s="25">
        <v>0</v>
      </c>
      <c r="D609" s="26">
        <v>1</v>
      </c>
      <c r="E609" s="24">
        <v>1</v>
      </c>
      <c r="F609" s="25">
        <v>0</v>
      </c>
      <c r="G609" s="26">
        <v>1</v>
      </c>
      <c r="H609" s="24">
        <v>1</v>
      </c>
      <c r="I609" s="25">
        <v>0</v>
      </c>
      <c r="J609" s="26">
        <v>1</v>
      </c>
      <c r="K609" s="24">
        <v>0</v>
      </c>
      <c r="L609" s="61">
        <v>0</v>
      </c>
      <c r="M609" s="27">
        <v>0</v>
      </c>
    </row>
    <row r="610" spans="1:13" x14ac:dyDescent="0.2">
      <c r="A610" s="23" t="s">
        <v>130</v>
      </c>
      <c r="B610" s="24">
        <v>0</v>
      </c>
      <c r="C610" s="25">
        <v>0</v>
      </c>
      <c r="D610" s="26">
        <v>0</v>
      </c>
      <c r="E610" s="24">
        <v>0</v>
      </c>
      <c r="F610" s="25">
        <v>0</v>
      </c>
      <c r="G610" s="26">
        <v>0</v>
      </c>
      <c r="H610" s="24">
        <v>0</v>
      </c>
      <c r="I610" s="25">
        <v>0</v>
      </c>
      <c r="J610" s="26">
        <v>0</v>
      </c>
      <c r="K610" s="24">
        <v>0</v>
      </c>
      <c r="L610" s="61">
        <v>0</v>
      </c>
      <c r="M610" s="27">
        <v>0</v>
      </c>
    </row>
    <row r="611" spans="1:13" x14ac:dyDescent="0.2">
      <c r="A611" s="23" t="s">
        <v>131</v>
      </c>
      <c r="B611" s="24">
        <v>0</v>
      </c>
      <c r="C611" s="25">
        <v>0</v>
      </c>
      <c r="D611" s="26">
        <v>0</v>
      </c>
      <c r="E611" s="24">
        <v>0</v>
      </c>
      <c r="F611" s="25">
        <v>0</v>
      </c>
      <c r="G611" s="26">
        <v>0</v>
      </c>
      <c r="H611" s="24">
        <v>0</v>
      </c>
      <c r="I611" s="25">
        <v>0</v>
      </c>
      <c r="J611" s="26">
        <v>0</v>
      </c>
      <c r="K611" s="24">
        <v>0</v>
      </c>
      <c r="L611" s="61">
        <v>0</v>
      </c>
      <c r="M611" s="27">
        <v>0</v>
      </c>
    </row>
    <row r="612" spans="1:13" x14ac:dyDescent="0.2">
      <c r="A612" s="23" t="s">
        <v>132</v>
      </c>
      <c r="B612" s="24">
        <v>2</v>
      </c>
      <c r="C612" s="25">
        <v>2</v>
      </c>
      <c r="D612" s="26">
        <v>0</v>
      </c>
      <c r="E612" s="24">
        <v>2</v>
      </c>
      <c r="F612" s="25">
        <v>2</v>
      </c>
      <c r="G612" s="26">
        <v>0</v>
      </c>
      <c r="H612" s="24">
        <v>2</v>
      </c>
      <c r="I612" s="25">
        <v>2</v>
      </c>
      <c r="J612" s="26">
        <v>0</v>
      </c>
      <c r="K612" s="24">
        <v>2</v>
      </c>
      <c r="L612" s="61">
        <v>1.87</v>
      </c>
      <c r="M612" s="27">
        <v>57.291443850267378</v>
      </c>
    </row>
    <row r="613" spans="1:13" x14ac:dyDescent="0.2">
      <c r="A613" s="23" t="s">
        <v>133</v>
      </c>
      <c r="B613" s="24">
        <v>0</v>
      </c>
      <c r="C613" s="25">
        <v>0</v>
      </c>
      <c r="D613" s="26">
        <v>0</v>
      </c>
      <c r="E613" s="24">
        <v>0</v>
      </c>
      <c r="F613" s="25">
        <v>0</v>
      </c>
      <c r="G613" s="26">
        <v>0</v>
      </c>
      <c r="H613" s="24">
        <v>0</v>
      </c>
      <c r="I613" s="25">
        <v>0</v>
      </c>
      <c r="J613" s="26">
        <v>0</v>
      </c>
      <c r="K613" s="24">
        <v>0</v>
      </c>
      <c r="L613" s="61">
        <v>0</v>
      </c>
      <c r="M613" s="27">
        <v>0</v>
      </c>
    </row>
    <row r="614" spans="1:13" x14ac:dyDescent="0.2">
      <c r="A614" s="23" t="s">
        <v>134</v>
      </c>
      <c r="B614" s="24">
        <v>0</v>
      </c>
      <c r="C614" s="25">
        <v>0</v>
      </c>
      <c r="D614" s="26">
        <v>0</v>
      </c>
      <c r="E614" s="24">
        <v>0</v>
      </c>
      <c r="F614" s="25">
        <v>0</v>
      </c>
      <c r="G614" s="26">
        <v>0</v>
      </c>
      <c r="H614" s="24">
        <v>0</v>
      </c>
      <c r="I614" s="25">
        <v>0</v>
      </c>
      <c r="J614" s="26">
        <v>0</v>
      </c>
      <c r="K614" s="24">
        <v>0</v>
      </c>
      <c r="L614" s="61">
        <v>0</v>
      </c>
      <c r="M614" s="27">
        <v>0</v>
      </c>
    </row>
    <row r="615" spans="1:13" ht="13.5" thickBot="1" x14ac:dyDescent="0.25">
      <c r="A615" s="28" t="s">
        <v>135</v>
      </c>
      <c r="B615" s="29">
        <v>0</v>
      </c>
      <c r="C615" s="30">
        <v>0</v>
      </c>
      <c r="D615" s="31">
        <v>0</v>
      </c>
      <c r="E615" s="29">
        <v>0</v>
      </c>
      <c r="F615" s="30">
        <v>0</v>
      </c>
      <c r="G615" s="31">
        <v>0</v>
      </c>
      <c r="H615" s="29">
        <v>0</v>
      </c>
      <c r="I615" s="30">
        <v>0</v>
      </c>
      <c r="J615" s="31">
        <v>0</v>
      </c>
      <c r="K615" s="29">
        <v>0</v>
      </c>
      <c r="L615" s="74">
        <v>0</v>
      </c>
      <c r="M615" s="32">
        <v>0</v>
      </c>
    </row>
    <row r="616" spans="1:13" ht="13.5" thickBot="1" x14ac:dyDescent="0.25">
      <c r="A616" s="1185" t="s">
        <v>115</v>
      </c>
      <c r="B616" s="1186">
        <v>7</v>
      </c>
      <c r="C616" s="1187">
        <v>2</v>
      </c>
      <c r="D616" s="1188">
        <v>5</v>
      </c>
      <c r="E616" s="1186">
        <v>7</v>
      </c>
      <c r="F616" s="1187">
        <v>2</v>
      </c>
      <c r="G616" s="1188">
        <v>5</v>
      </c>
      <c r="H616" s="1186">
        <v>7</v>
      </c>
      <c r="I616" s="1187">
        <v>2</v>
      </c>
      <c r="J616" s="1188">
        <v>5</v>
      </c>
      <c r="K616" s="1186">
        <v>11</v>
      </c>
      <c r="L616" s="1189">
        <v>7.21</v>
      </c>
      <c r="M616" s="1190">
        <v>49.004854368932044</v>
      </c>
    </row>
    <row r="618" spans="1:13" ht="13.5" thickBot="1" x14ac:dyDescent="0.25">
      <c r="A618" s="11" t="s">
        <v>273</v>
      </c>
      <c r="B618" s="11"/>
    </row>
    <row r="619" spans="1:13" x14ac:dyDescent="0.2">
      <c r="A619" s="1002" t="s">
        <v>113</v>
      </c>
      <c r="B619" s="1004" t="s">
        <v>5</v>
      </c>
      <c r="C619" s="1005"/>
      <c r="D619" s="1006"/>
      <c r="E619" s="1004" t="s">
        <v>6</v>
      </c>
      <c r="F619" s="1005"/>
      <c r="G619" s="1006"/>
      <c r="H619" s="1004" t="s">
        <v>7</v>
      </c>
      <c r="I619" s="1005"/>
      <c r="J619" s="1006"/>
      <c r="K619" s="1007" t="s">
        <v>114</v>
      </c>
      <c r="L619" s="1008"/>
      <c r="M619" s="1009"/>
    </row>
    <row r="620" spans="1:13" ht="26.25" thickBot="1" x14ac:dyDescent="0.25">
      <c r="A620" s="1003"/>
      <c r="B620" s="12" t="s">
        <v>115</v>
      </c>
      <c r="C620" s="13" t="s">
        <v>116</v>
      </c>
      <c r="D620" s="14" t="s">
        <v>117</v>
      </c>
      <c r="E620" s="12" t="s">
        <v>115</v>
      </c>
      <c r="F620" s="13" t="s">
        <v>116</v>
      </c>
      <c r="G620" s="14" t="s">
        <v>117</v>
      </c>
      <c r="H620" s="12" t="s">
        <v>115</v>
      </c>
      <c r="I620" s="13" t="s">
        <v>116</v>
      </c>
      <c r="J620" s="14" t="s">
        <v>117</v>
      </c>
      <c r="K620" s="15" t="s">
        <v>118</v>
      </c>
      <c r="L620" s="954" t="s">
        <v>119</v>
      </c>
      <c r="M620" s="16" t="s">
        <v>120</v>
      </c>
    </row>
    <row r="621" spans="1:13" x14ac:dyDescent="0.2">
      <c r="A621" s="17" t="s">
        <v>121</v>
      </c>
      <c r="B621" s="18">
        <v>9</v>
      </c>
      <c r="C621" s="19">
        <v>3</v>
      </c>
      <c r="D621" s="20">
        <v>6</v>
      </c>
      <c r="E621" s="18">
        <v>9</v>
      </c>
      <c r="F621" s="19">
        <v>3</v>
      </c>
      <c r="G621" s="20">
        <v>6</v>
      </c>
      <c r="H621" s="18">
        <v>11</v>
      </c>
      <c r="I621" s="19">
        <v>4</v>
      </c>
      <c r="J621" s="20">
        <v>7</v>
      </c>
      <c r="K621" s="21">
        <v>51</v>
      </c>
      <c r="L621" s="56">
        <v>43.300000000000011</v>
      </c>
      <c r="M621" s="22">
        <v>49.101154734411068</v>
      </c>
    </row>
    <row r="622" spans="1:13" x14ac:dyDescent="0.2">
      <c r="A622" s="23" t="s">
        <v>123</v>
      </c>
      <c r="B622" s="24">
        <v>3</v>
      </c>
      <c r="C622" s="25">
        <v>0</v>
      </c>
      <c r="D622" s="26">
        <v>3</v>
      </c>
      <c r="E622" s="24">
        <v>3</v>
      </c>
      <c r="F622" s="25">
        <v>0</v>
      </c>
      <c r="G622" s="26">
        <v>3</v>
      </c>
      <c r="H622" s="24">
        <v>3</v>
      </c>
      <c r="I622" s="25">
        <v>0</v>
      </c>
      <c r="J622" s="26">
        <v>3</v>
      </c>
      <c r="K622" s="24">
        <v>13</v>
      </c>
      <c r="L622" s="61">
        <v>9.8199999999999985</v>
      </c>
      <c r="M622" s="27">
        <v>54.211812627291252</v>
      </c>
    </row>
    <row r="623" spans="1:13" x14ac:dyDescent="0.2">
      <c r="A623" s="23" t="s">
        <v>124</v>
      </c>
      <c r="B623" s="24">
        <v>2</v>
      </c>
      <c r="C623" s="25">
        <v>0</v>
      </c>
      <c r="D623" s="26">
        <v>2</v>
      </c>
      <c r="E623" s="24">
        <v>2</v>
      </c>
      <c r="F623" s="25">
        <v>0</v>
      </c>
      <c r="G623" s="26">
        <v>2</v>
      </c>
      <c r="H623" s="24">
        <v>3</v>
      </c>
      <c r="I623" s="25">
        <v>0</v>
      </c>
      <c r="J623" s="26">
        <v>3</v>
      </c>
      <c r="K623" s="24">
        <v>11</v>
      </c>
      <c r="L623" s="61">
        <v>6.84</v>
      </c>
      <c r="M623" s="27">
        <v>41.602339181286546</v>
      </c>
    </row>
    <row r="624" spans="1:13" x14ac:dyDescent="0.2">
      <c r="A624" s="23" t="s">
        <v>125</v>
      </c>
      <c r="B624" s="24">
        <v>2</v>
      </c>
      <c r="C624" s="25">
        <v>0</v>
      </c>
      <c r="D624" s="26">
        <v>2</v>
      </c>
      <c r="E624" s="24">
        <v>2</v>
      </c>
      <c r="F624" s="25">
        <v>0</v>
      </c>
      <c r="G624" s="26">
        <v>2</v>
      </c>
      <c r="H624" s="24">
        <v>4</v>
      </c>
      <c r="I624" s="25">
        <v>0</v>
      </c>
      <c r="J624" s="26">
        <v>4</v>
      </c>
      <c r="K624" s="24">
        <v>13</v>
      </c>
      <c r="L624" s="61">
        <v>13.34</v>
      </c>
      <c r="M624" s="27">
        <v>45.377061469265371</v>
      </c>
    </row>
    <row r="625" spans="1:13" x14ac:dyDescent="0.2">
      <c r="A625" s="23" t="s">
        <v>126</v>
      </c>
      <c r="B625" s="24">
        <v>1</v>
      </c>
      <c r="C625" s="25">
        <v>0</v>
      </c>
      <c r="D625" s="26">
        <v>1</v>
      </c>
      <c r="E625" s="24">
        <v>1</v>
      </c>
      <c r="F625" s="25">
        <v>0</v>
      </c>
      <c r="G625" s="26">
        <v>1</v>
      </c>
      <c r="H625" s="24">
        <v>1</v>
      </c>
      <c r="I625" s="25">
        <v>0</v>
      </c>
      <c r="J625" s="26">
        <v>1</v>
      </c>
      <c r="K625" s="24">
        <v>1</v>
      </c>
      <c r="L625" s="61">
        <v>1</v>
      </c>
      <c r="M625" s="27">
        <v>46.5</v>
      </c>
    </row>
    <row r="626" spans="1:13" x14ac:dyDescent="0.2">
      <c r="A626" s="23" t="s">
        <v>127</v>
      </c>
      <c r="B626" s="24">
        <v>1</v>
      </c>
      <c r="C626" s="25">
        <v>0</v>
      </c>
      <c r="D626" s="26">
        <v>1</v>
      </c>
      <c r="E626" s="24">
        <v>2</v>
      </c>
      <c r="F626" s="25">
        <v>0</v>
      </c>
      <c r="G626" s="26">
        <v>2</v>
      </c>
      <c r="H626" s="24">
        <v>5</v>
      </c>
      <c r="I626" s="25">
        <v>0</v>
      </c>
      <c r="J626" s="26">
        <v>5</v>
      </c>
      <c r="K626" s="24">
        <v>7</v>
      </c>
      <c r="L626" s="61">
        <v>6.4099999999999993</v>
      </c>
      <c r="M626" s="27">
        <v>43.111544461778472</v>
      </c>
    </row>
    <row r="627" spans="1:13" x14ac:dyDescent="0.2">
      <c r="A627" s="23" t="s">
        <v>128</v>
      </c>
      <c r="B627" s="24">
        <v>2</v>
      </c>
      <c r="C627" s="25">
        <v>0</v>
      </c>
      <c r="D627" s="26">
        <v>2</v>
      </c>
      <c r="E627" s="24">
        <v>2</v>
      </c>
      <c r="F627" s="25">
        <v>0</v>
      </c>
      <c r="G627" s="26">
        <v>2</v>
      </c>
      <c r="H627" s="24">
        <v>2</v>
      </c>
      <c r="I627" s="25">
        <v>0</v>
      </c>
      <c r="J627" s="26">
        <v>2</v>
      </c>
      <c r="K627" s="24">
        <v>4</v>
      </c>
      <c r="L627" s="61">
        <v>4</v>
      </c>
      <c r="M627" s="27">
        <v>51</v>
      </c>
    </row>
    <row r="628" spans="1:13" x14ac:dyDescent="0.2">
      <c r="A628" s="23" t="s">
        <v>129</v>
      </c>
      <c r="B628" s="24">
        <v>3</v>
      </c>
      <c r="C628" s="25">
        <v>0</v>
      </c>
      <c r="D628" s="26">
        <v>3</v>
      </c>
      <c r="E628" s="24">
        <v>3</v>
      </c>
      <c r="F628" s="25">
        <v>0</v>
      </c>
      <c r="G628" s="26">
        <v>3</v>
      </c>
      <c r="H628" s="24">
        <v>5</v>
      </c>
      <c r="I628" s="25">
        <v>0</v>
      </c>
      <c r="J628" s="26">
        <v>5</v>
      </c>
      <c r="K628" s="24">
        <v>14</v>
      </c>
      <c r="L628" s="61">
        <v>14.210000000000004</v>
      </c>
      <c r="M628" s="27">
        <v>51.851864883884573</v>
      </c>
    </row>
    <row r="629" spans="1:13" x14ac:dyDescent="0.2">
      <c r="A629" s="23" t="s">
        <v>130</v>
      </c>
      <c r="B629" s="24">
        <v>1</v>
      </c>
      <c r="C629" s="25">
        <v>1</v>
      </c>
      <c r="D629" s="26">
        <v>0</v>
      </c>
      <c r="E629" s="24">
        <v>1</v>
      </c>
      <c r="F629" s="25">
        <v>1</v>
      </c>
      <c r="G629" s="26">
        <v>0</v>
      </c>
      <c r="H629" s="24">
        <v>1</v>
      </c>
      <c r="I629" s="25">
        <v>1</v>
      </c>
      <c r="J629" s="26">
        <v>0</v>
      </c>
      <c r="K629" s="24">
        <v>2</v>
      </c>
      <c r="L629" s="61">
        <v>2</v>
      </c>
      <c r="M629" s="27">
        <v>50.5</v>
      </c>
    </row>
    <row r="630" spans="1:13" x14ac:dyDescent="0.2">
      <c r="A630" s="23" t="s">
        <v>131</v>
      </c>
      <c r="B630" s="24">
        <v>4</v>
      </c>
      <c r="C630" s="25">
        <v>0</v>
      </c>
      <c r="D630" s="26">
        <v>4</v>
      </c>
      <c r="E630" s="24">
        <v>4</v>
      </c>
      <c r="F630" s="25">
        <v>0</v>
      </c>
      <c r="G630" s="26">
        <v>4</v>
      </c>
      <c r="H630" s="24">
        <v>5</v>
      </c>
      <c r="I630" s="25">
        <v>0</v>
      </c>
      <c r="J630" s="26">
        <v>5</v>
      </c>
      <c r="K630" s="24">
        <v>9</v>
      </c>
      <c r="L630" s="61">
        <v>8.34</v>
      </c>
      <c r="M630" s="27">
        <v>53.020383693045559</v>
      </c>
    </row>
    <row r="631" spans="1:13" x14ac:dyDescent="0.2">
      <c r="A631" s="23" t="s">
        <v>132</v>
      </c>
      <c r="B631" s="24">
        <v>7</v>
      </c>
      <c r="C631" s="25">
        <v>1</v>
      </c>
      <c r="D631" s="26">
        <v>6</v>
      </c>
      <c r="E631" s="24">
        <v>7</v>
      </c>
      <c r="F631" s="25">
        <v>1</v>
      </c>
      <c r="G631" s="26">
        <v>6</v>
      </c>
      <c r="H631" s="24">
        <v>10</v>
      </c>
      <c r="I631" s="25">
        <v>1</v>
      </c>
      <c r="J631" s="26">
        <v>9</v>
      </c>
      <c r="K631" s="24">
        <v>27</v>
      </c>
      <c r="L631" s="61">
        <v>26.100000000000005</v>
      </c>
      <c r="M631" s="27">
        <v>47.929885057471246</v>
      </c>
    </row>
    <row r="632" spans="1:13" x14ac:dyDescent="0.2">
      <c r="A632" s="23" t="s">
        <v>133</v>
      </c>
      <c r="B632" s="24">
        <v>2</v>
      </c>
      <c r="C632" s="25">
        <v>0</v>
      </c>
      <c r="D632" s="26">
        <v>2</v>
      </c>
      <c r="E632" s="24">
        <v>2</v>
      </c>
      <c r="F632" s="25">
        <v>0</v>
      </c>
      <c r="G632" s="26">
        <v>2</v>
      </c>
      <c r="H632" s="24">
        <v>3</v>
      </c>
      <c r="I632" s="25">
        <v>0</v>
      </c>
      <c r="J632" s="26">
        <v>3</v>
      </c>
      <c r="K632" s="24">
        <v>12</v>
      </c>
      <c r="L632" s="61">
        <v>9.7799999999999994</v>
      </c>
      <c r="M632" s="27">
        <v>48.087934560327206</v>
      </c>
    </row>
    <row r="633" spans="1:13" x14ac:dyDescent="0.2">
      <c r="A633" s="23" t="s">
        <v>134</v>
      </c>
      <c r="B633" s="24">
        <v>4</v>
      </c>
      <c r="C633" s="25">
        <v>1</v>
      </c>
      <c r="D633" s="26">
        <v>3</v>
      </c>
      <c r="E633" s="24">
        <v>4</v>
      </c>
      <c r="F633" s="25">
        <v>1</v>
      </c>
      <c r="G633" s="26">
        <v>3</v>
      </c>
      <c r="H633" s="24">
        <v>4</v>
      </c>
      <c r="I633" s="25">
        <v>1</v>
      </c>
      <c r="J633" s="26">
        <v>3</v>
      </c>
      <c r="K633" s="24">
        <v>11</v>
      </c>
      <c r="L633" s="61">
        <v>7.42</v>
      </c>
      <c r="M633" s="27">
        <v>53.030997304582208</v>
      </c>
    </row>
    <row r="634" spans="1:13" ht="13.5" thickBot="1" x14ac:dyDescent="0.25">
      <c r="A634" s="28" t="s">
        <v>135</v>
      </c>
      <c r="B634" s="29">
        <v>2</v>
      </c>
      <c r="C634" s="30">
        <v>0</v>
      </c>
      <c r="D634" s="31">
        <v>2</v>
      </c>
      <c r="E634" s="29">
        <v>2</v>
      </c>
      <c r="F634" s="30">
        <v>0</v>
      </c>
      <c r="G634" s="31">
        <v>2</v>
      </c>
      <c r="H634" s="29">
        <v>3</v>
      </c>
      <c r="I634" s="30">
        <v>0</v>
      </c>
      <c r="J634" s="31">
        <v>3</v>
      </c>
      <c r="K634" s="29">
        <v>6</v>
      </c>
      <c r="L634" s="74">
        <v>6.53</v>
      </c>
      <c r="M634" s="32">
        <v>51.512251148545175</v>
      </c>
    </row>
    <row r="635" spans="1:13" ht="13.5" thickBot="1" x14ac:dyDescent="0.25">
      <c r="A635" s="1185" t="s">
        <v>115</v>
      </c>
      <c r="B635" s="1186">
        <v>43</v>
      </c>
      <c r="C635" s="1187">
        <v>6</v>
      </c>
      <c r="D635" s="1188">
        <v>37</v>
      </c>
      <c r="E635" s="1186">
        <v>44</v>
      </c>
      <c r="F635" s="1187">
        <v>6</v>
      </c>
      <c r="G635" s="1188">
        <v>38</v>
      </c>
      <c r="H635" s="1186">
        <v>60</v>
      </c>
      <c r="I635" s="1187">
        <v>7</v>
      </c>
      <c r="J635" s="1188">
        <v>53</v>
      </c>
      <c r="K635" s="1186">
        <v>175</v>
      </c>
      <c r="L635" s="1189">
        <v>159.09</v>
      </c>
      <c r="M635" s="1190">
        <v>49.068546105977752</v>
      </c>
    </row>
    <row r="637" spans="1:13" ht="13.5" thickBot="1" x14ac:dyDescent="0.25">
      <c r="A637" s="11" t="s">
        <v>274</v>
      </c>
      <c r="B637" s="11"/>
    </row>
    <row r="638" spans="1:13" x14ac:dyDescent="0.2">
      <c r="A638" s="1002" t="s">
        <v>113</v>
      </c>
      <c r="B638" s="1004" t="s">
        <v>5</v>
      </c>
      <c r="C638" s="1005"/>
      <c r="D638" s="1006"/>
      <c r="E638" s="1004" t="s">
        <v>6</v>
      </c>
      <c r="F638" s="1005"/>
      <c r="G638" s="1006"/>
      <c r="H638" s="1004" t="s">
        <v>7</v>
      </c>
      <c r="I638" s="1005"/>
      <c r="J638" s="1006"/>
      <c r="K638" s="1004" t="s">
        <v>114</v>
      </c>
      <c r="L638" s="1005"/>
      <c r="M638" s="1006"/>
    </row>
    <row r="639" spans="1:13" ht="26.25" thickBot="1" x14ac:dyDescent="0.25">
      <c r="A639" s="1003"/>
      <c r="B639" s="12" t="s">
        <v>115</v>
      </c>
      <c r="C639" s="13" t="s">
        <v>116</v>
      </c>
      <c r="D639" s="14" t="s">
        <v>117</v>
      </c>
      <c r="E639" s="12" t="s">
        <v>115</v>
      </c>
      <c r="F639" s="13" t="s">
        <v>116</v>
      </c>
      <c r="G639" s="14" t="s">
        <v>117</v>
      </c>
      <c r="H639" s="12" t="s">
        <v>115</v>
      </c>
      <c r="I639" s="13" t="s">
        <v>116</v>
      </c>
      <c r="J639" s="14" t="s">
        <v>117</v>
      </c>
      <c r="K639" s="15" t="s">
        <v>118</v>
      </c>
      <c r="L639" s="954" t="s">
        <v>119</v>
      </c>
      <c r="M639" s="16" t="s">
        <v>120</v>
      </c>
    </row>
    <row r="640" spans="1:13" x14ac:dyDescent="0.2">
      <c r="A640" s="17" t="s">
        <v>121</v>
      </c>
      <c r="B640" s="18">
        <v>22</v>
      </c>
      <c r="C640" s="19">
        <v>15</v>
      </c>
      <c r="D640" s="20">
        <v>7</v>
      </c>
      <c r="E640" s="18">
        <v>22</v>
      </c>
      <c r="F640" s="19">
        <v>15</v>
      </c>
      <c r="G640" s="20">
        <v>7</v>
      </c>
      <c r="H640" s="18">
        <v>28</v>
      </c>
      <c r="I640" s="19">
        <v>15</v>
      </c>
      <c r="J640" s="20">
        <v>13</v>
      </c>
      <c r="K640" s="21">
        <v>47</v>
      </c>
      <c r="L640" s="56">
        <v>32.629999999999995</v>
      </c>
      <c r="M640" s="22">
        <v>55.230922463990204</v>
      </c>
    </row>
    <row r="641" spans="1:13" x14ac:dyDescent="0.2">
      <c r="A641" s="23" t="s">
        <v>123</v>
      </c>
      <c r="B641" s="24">
        <v>11</v>
      </c>
      <c r="C641" s="25">
        <v>8</v>
      </c>
      <c r="D641" s="26">
        <v>3</v>
      </c>
      <c r="E641" s="24">
        <v>11</v>
      </c>
      <c r="F641" s="25">
        <v>8</v>
      </c>
      <c r="G641" s="26">
        <v>3</v>
      </c>
      <c r="H641" s="24">
        <v>12</v>
      </c>
      <c r="I641" s="25">
        <v>9</v>
      </c>
      <c r="J641" s="26">
        <v>3</v>
      </c>
      <c r="K641" s="24">
        <v>11</v>
      </c>
      <c r="L641" s="61">
        <v>8.33</v>
      </c>
      <c r="M641" s="27">
        <v>57.942977190876341</v>
      </c>
    </row>
    <row r="642" spans="1:13" x14ac:dyDescent="0.2">
      <c r="A642" s="23" t="s">
        <v>124</v>
      </c>
      <c r="B642" s="24">
        <v>9</v>
      </c>
      <c r="C642" s="25">
        <v>5</v>
      </c>
      <c r="D642" s="26">
        <v>4</v>
      </c>
      <c r="E642" s="24">
        <v>9</v>
      </c>
      <c r="F642" s="25">
        <v>5</v>
      </c>
      <c r="G642" s="26">
        <v>4</v>
      </c>
      <c r="H642" s="24">
        <v>9</v>
      </c>
      <c r="I642" s="25">
        <v>5</v>
      </c>
      <c r="J642" s="26">
        <v>4</v>
      </c>
      <c r="K642" s="24">
        <v>8</v>
      </c>
      <c r="L642" s="61">
        <v>5.07</v>
      </c>
      <c r="M642" s="27">
        <v>55.799802761341219</v>
      </c>
    </row>
    <row r="643" spans="1:13" x14ac:dyDescent="0.2">
      <c r="A643" s="23" t="s">
        <v>125</v>
      </c>
      <c r="B643" s="24">
        <v>4</v>
      </c>
      <c r="C643" s="25">
        <v>1</v>
      </c>
      <c r="D643" s="26">
        <v>3</v>
      </c>
      <c r="E643" s="24">
        <v>4</v>
      </c>
      <c r="F643" s="25">
        <v>1</v>
      </c>
      <c r="G643" s="26">
        <v>3</v>
      </c>
      <c r="H643" s="24">
        <v>4</v>
      </c>
      <c r="I643" s="25">
        <v>1</v>
      </c>
      <c r="J643" s="26">
        <v>3</v>
      </c>
      <c r="K643" s="24">
        <v>4</v>
      </c>
      <c r="L643" s="61">
        <v>2.0299999999999998</v>
      </c>
      <c r="M643" s="27">
        <v>57.766009852216754</v>
      </c>
    </row>
    <row r="644" spans="1:13" x14ac:dyDescent="0.2">
      <c r="A644" s="23" t="s">
        <v>126</v>
      </c>
      <c r="B644" s="24">
        <v>0</v>
      </c>
      <c r="C644" s="25">
        <v>0</v>
      </c>
      <c r="D644" s="26">
        <v>0</v>
      </c>
      <c r="E644" s="24">
        <v>0</v>
      </c>
      <c r="F644" s="25">
        <v>0</v>
      </c>
      <c r="G644" s="26">
        <v>0</v>
      </c>
      <c r="H644" s="24">
        <v>0</v>
      </c>
      <c r="I644" s="25">
        <v>0</v>
      </c>
      <c r="J644" s="26">
        <v>0</v>
      </c>
      <c r="K644" s="24">
        <v>0</v>
      </c>
      <c r="L644" s="61">
        <v>0</v>
      </c>
      <c r="M644" s="27">
        <v>0</v>
      </c>
    </row>
    <row r="645" spans="1:13" x14ac:dyDescent="0.2">
      <c r="A645" s="23" t="s">
        <v>127</v>
      </c>
      <c r="B645" s="24">
        <v>9</v>
      </c>
      <c r="C645" s="25">
        <v>7</v>
      </c>
      <c r="D645" s="26">
        <v>2</v>
      </c>
      <c r="E645" s="24">
        <v>12</v>
      </c>
      <c r="F645" s="25">
        <v>8</v>
      </c>
      <c r="G645" s="26">
        <v>4</v>
      </c>
      <c r="H645" s="24">
        <v>14</v>
      </c>
      <c r="I645" s="25">
        <v>10</v>
      </c>
      <c r="J645" s="26">
        <v>4</v>
      </c>
      <c r="K645" s="24">
        <v>8</v>
      </c>
      <c r="L645" s="61">
        <v>7.5900000000000016</v>
      </c>
      <c r="M645" s="27">
        <v>56.497364953886695</v>
      </c>
    </row>
    <row r="646" spans="1:13" x14ac:dyDescent="0.2">
      <c r="A646" s="23" t="s">
        <v>128</v>
      </c>
      <c r="B646" s="24">
        <v>4</v>
      </c>
      <c r="C646" s="25">
        <v>2</v>
      </c>
      <c r="D646" s="26">
        <v>2</v>
      </c>
      <c r="E646" s="24">
        <v>4</v>
      </c>
      <c r="F646" s="25">
        <v>2</v>
      </c>
      <c r="G646" s="26">
        <v>2</v>
      </c>
      <c r="H646" s="24">
        <v>5</v>
      </c>
      <c r="I646" s="25">
        <v>3</v>
      </c>
      <c r="J646" s="26">
        <v>2</v>
      </c>
      <c r="K646" s="24">
        <v>5</v>
      </c>
      <c r="L646" s="61">
        <v>2.2199999999999998</v>
      </c>
      <c r="M646" s="27">
        <v>59.076576576576592</v>
      </c>
    </row>
    <row r="647" spans="1:13" x14ac:dyDescent="0.2">
      <c r="A647" s="23" t="s">
        <v>129</v>
      </c>
      <c r="B647" s="24">
        <v>7</v>
      </c>
      <c r="C647" s="25">
        <v>5</v>
      </c>
      <c r="D647" s="26">
        <v>2</v>
      </c>
      <c r="E647" s="24">
        <v>7</v>
      </c>
      <c r="F647" s="25">
        <v>5</v>
      </c>
      <c r="G647" s="26">
        <v>2</v>
      </c>
      <c r="H647" s="24">
        <v>8</v>
      </c>
      <c r="I647" s="25">
        <v>5</v>
      </c>
      <c r="J647" s="26">
        <v>3</v>
      </c>
      <c r="K647" s="24">
        <v>6</v>
      </c>
      <c r="L647" s="61">
        <v>2.94</v>
      </c>
      <c r="M647" s="27">
        <v>58.261904761904759</v>
      </c>
    </row>
    <row r="648" spans="1:13" x14ac:dyDescent="0.2">
      <c r="A648" s="23" t="s">
        <v>130</v>
      </c>
      <c r="B648" s="24">
        <v>4</v>
      </c>
      <c r="C648" s="25">
        <v>3</v>
      </c>
      <c r="D648" s="26">
        <v>1</v>
      </c>
      <c r="E648" s="24">
        <v>5</v>
      </c>
      <c r="F648" s="25">
        <v>3</v>
      </c>
      <c r="G648" s="26">
        <v>2</v>
      </c>
      <c r="H648" s="24">
        <v>7</v>
      </c>
      <c r="I648" s="25">
        <v>4</v>
      </c>
      <c r="J648" s="26">
        <v>3</v>
      </c>
      <c r="K648" s="24">
        <v>5</v>
      </c>
      <c r="L648" s="61">
        <v>3.0700000000000003</v>
      </c>
      <c r="M648" s="27">
        <v>58.330618892508134</v>
      </c>
    </row>
    <row r="649" spans="1:13" x14ac:dyDescent="0.2">
      <c r="A649" s="23" t="s">
        <v>131</v>
      </c>
      <c r="B649" s="24">
        <v>5</v>
      </c>
      <c r="C649" s="25">
        <v>3</v>
      </c>
      <c r="D649" s="26">
        <v>2</v>
      </c>
      <c r="E649" s="24">
        <v>5</v>
      </c>
      <c r="F649" s="25">
        <v>3</v>
      </c>
      <c r="G649" s="26">
        <v>2</v>
      </c>
      <c r="H649" s="24">
        <v>5</v>
      </c>
      <c r="I649" s="25">
        <v>3</v>
      </c>
      <c r="J649" s="26">
        <v>2</v>
      </c>
      <c r="K649" s="24">
        <v>7</v>
      </c>
      <c r="L649" s="61">
        <v>2.64</v>
      </c>
      <c r="M649" s="27">
        <v>48.768939393939391</v>
      </c>
    </row>
    <row r="650" spans="1:13" x14ac:dyDescent="0.2">
      <c r="A650" s="23" t="s">
        <v>132</v>
      </c>
      <c r="B650" s="24">
        <v>13</v>
      </c>
      <c r="C650" s="25">
        <v>9</v>
      </c>
      <c r="D650" s="26">
        <v>4</v>
      </c>
      <c r="E650" s="24">
        <v>13</v>
      </c>
      <c r="F650" s="25">
        <v>9</v>
      </c>
      <c r="G650" s="26">
        <v>4</v>
      </c>
      <c r="H650" s="24">
        <v>16</v>
      </c>
      <c r="I650" s="25">
        <v>10</v>
      </c>
      <c r="J650" s="26">
        <v>6</v>
      </c>
      <c r="K650" s="24">
        <v>20</v>
      </c>
      <c r="L650" s="61">
        <v>17.09</v>
      </c>
      <c r="M650" s="27">
        <v>48.473668812170864</v>
      </c>
    </row>
    <row r="651" spans="1:13" x14ac:dyDescent="0.2">
      <c r="A651" s="23" t="s">
        <v>133</v>
      </c>
      <c r="B651" s="24">
        <v>6</v>
      </c>
      <c r="C651" s="25">
        <v>4</v>
      </c>
      <c r="D651" s="26">
        <v>2</v>
      </c>
      <c r="E651" s="24">
        <v>6</v>
      </c>
      <c r="F651" s="25">
        <v>4</v>
      </c>
      <c r="G651" s="26">
        <v>2</v>
      </c>
      <c r="H651" s="24">
        <v>7</v>
      </c>
      <c r="I651" s="25">
        <v>5</v>
      </c>
      <c r="J651" s="26">
        <v>2</v>
      </c>
      <c r="K651" s="24">
        <v>8</v>
      </c>
      <c r="L651" s="61">
        <v>3.9299999999999997</v>
      </c>
      <c r="M651" s="27">
        <v>56.639949109414758</v>
      </c>
    </row>
    <row r="652" spans="1:13" x14ac:dyDescent="0.2">
      <c r="A652" s="23" t="s">
        <v>134</v>
      </c>
      <c r="B652" s="24">
        <v>19</v>
      </c>
      <c r="C652" s="25">
        <v>12</v>
      </c>
      <c r="D652" s="26">
        <v>7</v>
      </c>
      <c r="E652" s="24">
        <v>19</v>
      </c>
      <c r="F652" s="25">
        <v>12</v>
      </c>
      <c r="G652" s="26">
        <v>7</v>
      </c>
      <c r="H652" s="24">
        <v>24</v>
      </c>
      <c r="I652" s="25">
        <v>15</v>
      </c>
      <c r="J652" s="26">
        <v>9</v>
      </c>
      <c r="K652" s="24">
        <v>20</v>
      </c>
      <c r="L652" s="61">
        <v>13.589999999999998</v>
      </c>
      <c r="M652" s="27">
        <v>57.426416482707879</v>
      </c>
    </row>
    <row r="653" spans="1:13" ht="13.5" thickBot="1" x14ac:dyDescent="0.25">
      <c r="A653" s="28" t="s">
        <v>135</v>
      </c>
      <c r="B653" s="29">
        <v>4</v>
      </c>
      <c r="C653" s="30">
        <v>2</v>
      </c>
      <c r="D653" s="31">
        <v>2</v>
      </c>
      <c r="E653" s="29">
        <v>4</v>
      </c>
      <c r="F653" s="30">
        <v>2</v>
      </c>
      <c r="G653" s="31">
        <v>2</v>
      </c>
      <c r="H653" s="29">
        <v>4</v>
      </c>
      <c r="I653" s="30">
        <v>2</v>
      </c>
      <c r="J653" s="31">
        <v>2</v>
      </c>
      <c r="K653" s="29">
        <v>6</v>
      </c>
      <c r="L653" s="74">
        <v>3.67</v>
      </c>
      <c r="M653" s="32">
        <v>56.472752043596735</v>
      </c>
    </row>
    <row r="654" spans="1:13" ht="13.5" thickBot="1" x14ac:dyDescent="0.25">
      <c r="A654" s="1185" t="s">
        <v>115</v>
      </c>
      <c r="B654" s="1186">
        <v>116</v>
      </c>
      <c r="C654" s="1187">
        <v>75</v>
      </c>
      <c r="D654" s="1188">
        <v>41</v>
      </c>
      <c r="E654" s="1186">
        <v>121</v>
      </c>
      <c r="F654" s="1187">
        <v>77</v>
      </c>
      <c r="G654" s="1188">
        <v>44</v>
      </c>
      <c r="H654" s="1186">
        <v>143</v>
      </c>
      <c r="I654" s="1187">
        <v>87</v>
      </c>
      <c r="J654" s="1188">
        <v>56</v>
      </c>
      <c r="K654" s="1186">
        <v>153</v>
      </c>
      <c r="L654" s="1189">
        <v>104.8</v>
      </c>
      <c r="M654" s="1190">
        <v>54.988454198473285</v>
      </c>
    </row>
    <row r="656" spans="1:13" ht="13.5" thickBot="1" x14ac:dyDescent="0.25">
      <c r="A656" s="11" t="s">
        <v>275</v>
      </c>
      <c r="B656" s="11"/>
    </row>
    <row r="657" spans="1:13" x14ac:dyDescent="0.2">
      <c r="A657" s="1002" t="s">
        <v>113</v>
      </c>
      <c r="B657" s="1004" t="s">
        <v>5</v>
      </c>
      <c r="C657" s="1005"/>
      <c r="D657" s="1006"/>
      <c r="E657" s="1004" t="s">
        <v>6</v>
      </c>
      <c r="F657" s="1005"/>
      <c r="G657" s="1006"/>
      <c r="H657" s="1004" t="s">
        <v>7</v>
      </c>
      <c r="I657" s="1005"/>
      <c r="J657" s="1006"/>
      <c r="K657" s="1007" t="s">
        <v>114</v>
      </c>
      <c r="L657" s="1008"/>
      <c r="M657" s="1009"/>
    </row>
    <row r="658" spans="1:13" ht="26.25" thickBot="1" x14ac:dyDescent="0.25">
      <c r="A658" s="1003"/>
      <c r="B658" s="12" t="s">
        <v>115</v>
      </c>
      <c r="C658" s="13" t="s">
        <v>116</v>
      </c>
      <c r="D658" s="14" t="s">
        <v>117</v>
      </c>
      <c r="E658" s="12" t="s">
        <v>115</v>
      </c>
      <c r="F658" s="13" t="s">
        <v>116</v>
      </c>
      <c r="G658" s="14" t="s">
        <v>117</v>
      </c>
      <c r="H658" s="12" t="s">
        <v>115</v>
      </c>
      <c r="I658" s="13" t="s">
        <v>116</v>
      </c>
      <c r="J658" s="14" t="s">
        <v>117</v>
      </c>
      <c r="K658" s="15" t="s">
        <v>118</v>
      </c>
      <c r="L658" s="954" t="s">
        <v>119</v>
      </c>
      <c r="M658" s="16" t="s">
        <v>120</v>
      </c>
    </row>
    <row r="659" spans="1:13" x14ac:dyDescent="0.2">
      <c r="A659" s="17" t="s">
        <v>121</v>
      </c>
      <c r="B659" s="18">
        <v>109</v>
      </c>
      <c r="C659" s="19">
        <v>92</v>
      </c>
      <c r="D659" s="20">
        <v>17</v>
      </c>
      <c r="E659" s="18">
        <v>110</v>
      </c>
      <c r="F659" s="19">
        <v>93</v>
      </c>
      <c r="G659" s="20">
        <v>17</v>
      </c>
      <c r="H659" s="18">
        <v>141</v>
      </c>
      <c r="I659" s="19">
        <v>104</v>
      </c>
      <c r="J659" s="20">
        <v>37</v>
      </c>
      <c r="K659" s="21">
        <v>364</v>
      </c>
      <c r="L659" s="56">
        <v>196.84999999999997</v>
      </c>
      <c r="M659" s="22">
        <v>56.06347472694943</v>
      </c>
    </row>
    <row r="660" spans="1:13" x14ac:dyDescent="0.2">
      <c r="A660" s="23" t="s">
        <v>123</v>
      </c>
      <c r="B660" s="24">
        <v>65</v>
      </c>
      <c r="C660" s="25">
        <v>50</v>
      </c>
      <c r="D660" s="26">
        <v>15</v>
      </c>
      <c r="E660" s="24">
        <v>65</v>
      </c>
      <c r="F660" s="25">
        <v>50</v>
      </c>
      <c r="G660" s="26">
        <v>15</v>
      </c>
      <c r="H660" s="24">
        <v>112</v>
      </c>
      <c r="I660" s="25">
        <v>54</v>
      </c>
      <c r="J660" s="26">
        <v>58</v>
      </c>
      <c r="K660" s="24">
        <v>173</v>
      </c>
      <c r="L660" s="61">
        <v>83.469999999999914</v>
      </c>
      <c r="M660" s="27">
        <v>55.610698454534621</v>
      </c>
    </row>
    <row r="661" spans="1:13" x14ac:dyDescent="0.2">
      <c r="A661" s="23" t="s">
        <v>124</v>
      </c>
      <c r="B661" s="24">
        <v>36</v>
      </c>
      <c r="C661" s="25">
        <v>28</v>
      </c>
      <c r="D661" s="26">
        <v>8</v>
      </c>
      <c r="E661" s="24">
        <v>36</v>
      </c>
      <c r="F661" s="25">
        <v>28</v>
      </c>
      <c r="G661" s="26">
        <v>8</v>
      </c>
      <c r="H661" s="24">
        <v>54</v>
      </c>
      <c r="I661" s="25">
        <v>32</v>
      </c>
      <c r="J661" s="26">
        <v>22</v>
      </c>
      <c r="K661" s="24">
        <v>101</v>
      </c>
      <c r="L661" s="61">
        <v>59.700000000000088</v>
      </c>
      <c r="M661" s="27">
        <v>54.957453936348344</v>
      </c>
    </row>
    <row r="662" spans="1:13" x14ac:dyDescent="0.2">
      <c r="A662" s="23" t="s">
        <v>125</v>
      </c>
      <c r="B662" s="24">
        <v>33</v>
      </c>
      <c r="C662" s="25">
        <v>25</v>
      </c>
      <c r="D662" s="26">
        <v>8</v>
      </c>
      <c r="E662" s="24">
        <v>33</v>
      </c>
      <c r="F662" s="25">
        <v>25</v>
      </c>
      <c r="G662" s="26">
        <v>8</v>
      </c>
      <c r="H662" s="24">
        <v>65</v>
      </c>
      <c r="I662" s="25">
        <v>48</v>
      </c>
      <c r="J662" s="26">
        <v>17</v>
      </c>
      <c r="K662" s="24">
        <v>69</v>
      </c>
      <c r="L662" s="61">
        <v>45.790000000000013</v>
      </c>
      <c r="M662" s="27">
        <v>58.453920069884198</v>
      </c>
    </row>
    <row r="663" spans="1:13" x14ac:dyDescent="0.2">
      <c r="A663" s="23" t="s">
        <v>126</v>
      </c>
      <c r="B663" s="24">
        <v>21</v>
      </c>
      <c r="C663" s="25">
        <v>17</v>
      </c>
      <c r="D663" s="26">
        <v>4</v>
      </c>
      <c r="E663" s="24">
        <v>22</v>
      </c>
      <c r="F663" s="25">
        <v>17</v>
      </c>
      <c r="G663" s="26">
        <v>5</v>
      </c>
      <c r="H663" s="24">
        <v>31</v>
      </c>
      <c r="I663" s="25">
        <v>21</v>
      </c>
      <c r="J663" s="26">
        <v>10</v>
      </c>
      <c r="K663" s="24">
        <v>37</v>
      </c>
      <c r="L663" s="61">
        <v>23.52999999999999</v>
      </c>
      <c r="M663" s="27">
        <v>60.564598385040398</v>
      </c>
    </row>
    <row r="664" spans="1:13" x14ac:dyDescent="0.2">
      <c r="A664" s="23" t="s">
        <v>127</v>
      </c>
      <c r="B664" s="24">
        <v>51</v>
      </c>
      <c r="C664" s="25">
        <v>45</v>
      </c>
      <c r="D664" s="26">
        <v>6</v>
      </c>
      <c r="E664" s="24">
        <v>55</v>
      </c>
      <c r="F664" s="25">
        <v>45</v>
      </c>
      <c r="G664" s="26">
        <v>10</v>
      </c>
      <c r="H664" s="24">
        <v>94</v>
      </c>
      <c r="I664" s="25">
        <v>53</v>
      </c>
      <c r="J664" s="26">
        <v>41</v>
      </c>
      <c r="K664" s="24">
        <v>112</v>
      </c>
      <c r="L664" s="61">
        <v>61.190000000000119</v>
      </c>
      <c r="M664" s="27">
        <v>56.146184016996152</v>
      </c>
    </row>
    <row r="665" spans="1:13" x14ac:dyDescent="0.2">
      <c r="A665" s="23" t="s">
        <v>128</v>
      </c>
      <c r="B665" s="24">
        <v>26</v>
      </c>
      <c r="C665" s="25">
        <v>19</v>
      </c>
      <c r="D665" s="26">
        <v>7</v>
      </c>
      <c r="E665" s="24">
        <v>27</v>
      </c>
      <c r="F665" s="25">
        <v>19</v>
      </c>
      <c r="G665" s="26">
        <v>8</v>
      </c>
      <c r="H665" s="24">
        <v>42</v>
      </c>
      <c r="I665" s="25">
        <v>19</v>
      </c>
      <c r="J665" s="26">
        <v>23</v>
      </c>
      <c r="K665" s="24">
        <v>54</v>
      </c>
      <c r="L665" s="61">
        <v>28.89</v>
      </c>
      <c r="M665" s="27">
        <v>55.362582208376601</v>
      </c>
    </row>
    <row r="666" spans="1:13" x14ac:dyDescent="0.2">
      <c r="A666" s="23" t="s">
        <v>129</v>
      </c>
      <c r="B666" s="24">
        <v>42</v>
      </c>
      <c r="C666" s="25">
        <v>35</v>
      </c>
      <c r="D666" s="26">
        <v>7</v>
      </c>
      <c r="E666" s="24">
        <v>42</v>
      </c>
      <c r="F666" s="25">
        <v>35</v>
      </c>
      <c r="G666" s="26">
        <v>7</v>
      </c>
      <c r="H666" s="24">
        <v>59</v>
      </c>
      <c r="I666" s="25">
        <v>42</v>
      </c>
      <c r="J666" s="26">
        <v>17</v>
      </c>
      <c r="K666" s="24">
        <v>63</v>
      </c>
      <c r="L666" s="61">
        <v>40.870000000000019</v>
      </c>
      <c r="M666" s="27">
        <v>59.787986298018097</v>
      </c>
    </row>
    <row r="667" spans="1:13" x14ac:dyDescent="0.2">
      <c r="A667" s="23" t="s">
        <v>130</v>
      </c>
      <c r="B667" s="24">
        <v>36</v>
      </c>
      <c r="C667" s="25">
        <v>31</v>
      </c>
      <c r="D667" s="26">
        <v>5</v>
      </c>
      <c r="E667" s="24">
        <v>41</v>
      </c>
      <c r="F667" s="25">
        <v>32</v>
      </c>
      <c r="G667" s="26">
        <v>9</v>
      </c>
      <c r="H667" s="24">
        <v>58</v>
      </c>
      <c r="I667" s="25">
        <v>37</v>
      </c>
      <c r="J667" s="26">
        <v>21</v>
      </c>
      <c r="K667" s="24">
        <v>85</v>
      </c>
      <c r="L667" s="61">
        <v>48.980000000000068</v>
      </c>
      <c r="M667" s="27">
        <v>56.694977541853746</v>
      </c>
    </row>
    <row r="668" spans="1:13" x14ac:dyDescent="0.2">
      <c r="A668" s="23" t="s">
        <v>131</v>
      </c>
      <c r="B668" s="24">
        <v>32</v>
      </c>
      <c r="C668" s="25">
        <v>26</v>
      </c>
      <c r="D668" s="26">
        <v>6</v>
      </c>
      <c r="E668" s="24">
        <v>32</v>
      </c>
      <c r="F668" s="25">
        <v>26</v>
      </c>
      <c r="G668" s="26">
        <v>6</v>
      </c>
      <c r="H668" s="24">
        <v>43</v>
      </c>
      <c r="I668" s="25">
        <v>27</v>
      </c>
      <c r="J668" s="26">
        <v>16</v>
      </c>
      <c r="K668" s="24">
        <v>47</v>
      </c>
      <c r="L668" s="61">
        <v>25.79999999999999</v>
      </c>
      <c r="M668" s="27">
        <v>58.621317829457368</v>
      </c>
    </row>
    <row r="669" spans="1:13" x14ac:dyDescent="0.2">
      <c r="A669" s="23" t="s">
        <v>132</v>
      </c>
      <c r="B669" s="24">
        <v>69</v>
      </c>
      <c r="C669" s="25">
        <v>50</v>
      </c>
      <c r="D669" s="26">
        <v>19</v>
      </c>
      <c r="E669" s="24">
        <v>69</v>
      </c>
      <c r="F669" s="25">
        <v>50</v>
      </c>
      <c r="G669" s="26">
        <v>19</v>
      </c>
      <c r="H669" s="24">
        <v>96</v>
      </c>
      <c r="I669" s="25">
        <v>55</v>
      </c>
      <c r="J669" s="26">
        <v>41</v>
      </c>
      <c r="K669" s="24">
        <v>232</v>
      </c>
      <c r="L669" s="61">
        <v>111.14999999999959</v>
      </c>
      <c r="M669" s="27">
        <v>55.93283850652292</v>
      </c>
    </row>
    <row r="670" spans="1:13" x14ac:dyDescent="0.2">
      <c r="A670" s="23" t="s">
        <v>133</v>
      </c>
      <c r="B670" s="24">
        <v>35</v>
      </c>
      <c r="C670" s="25">
        <v>28</v>
      </c>
      <c r="D670" s="26">
        <v>7</v>
      </c>
      <c r="E670" s="24">
        <v>35</v>
      </c>
      <c r="F670" s="25">
        <v>28</v>
      </c>
      <c r="G670" s="26">
        <v>7</v>
      </c>
      <c r="H670" s="24">
        <v>63</v>
      </c>
      <c r="I670" s="25">
        <v>35</v>
      </c>
      <c r="J670" s="26">
        <v>28</v>
      </c>
      <c r="K670" s="24">
        <v>121</v>
      </c>
      <c r="L670" s="61">
        <v>67.020000000000095</v>
      </c>
      <c r="M670" s="27">
        <v>55.933154282303732</v>
      </c>
    </row>
    <row r="671" spans="1:13" x14ac:dyDescent="0.2">
      <c r="A671" s="23" t="s">
        <v>134</v>
      </c>
      <c r="B671" s="24">
        <v>62</v>
      </c>
      <c r="C671" s="25">
        <v>46</v>
      </c>
      <c r="D671" s="26">
        <v>16</v>
      </c>
      <c r="E671" s="24">
        <v>62</v>
      </c>
      <c r="F671" s="25">
        <v>46</v>
      </c>
      <c r="G671" s="26">
        <v>16</v>
      </c>
      <c r="H671" s="24">
        <v>99</v>
      </c>
      <c r="I671" s="25">
        <v>56</v>
      </c>
      <c r="J671" s="26">
        <v>43</v>
      </c>
      <c r="K671" s="24">
        <v>117</v>
      </c>
      <c r="L671" s="61">
        <v>63.080000000000076</v>
      </c>
      <c r="M671" s="27">
        <v>58.604470513633395</v>
      </c>
    </row>
    <row r="672" spans="1:13" ht="13.5" thickBot="1" x14ac:dyDescent="0.25">
      <c r="A672" s="28" t="s">
        <v>135</v>
      </c>
      <c r="B672" s="29">
        <v>33</v>
      </c>
      <c r="C672" s="30">
        <v>27</v>
      </c>
      <c r="D672" s="31">
        <v>6</v>
      </c>
      <c r="E672" s="29">
        <v>33</v>
      </c>
      <c r="F672" s="30">
        <v>27</v>
      </c>
      <c r="G672" s="31">
        <v>6</v>
      </c>
      <c r="H672" s="29">
        <v>44</v>
      </c>
      <c r="I672" s="30">
        <v>31</v>
      </c>
      <c r="J672" s="31">
        <v>13</v>
      </c>
      <c r="K672" s="29">
        <v>64</v>
      </c>
      <c r="L672" s="74">
        <v>40.780000000000037</v>
      </c>
      <c r="M672" s="32">
        <v>56.898234428641445</v>
      </c>
    </row>
    <row r="673" spans="1:13" ht="13.5" thickBot="1" x14ac:dyDescent="0.25">
      <c r="A673" s="1185" t="s">
        <v>115</v>
      </c>
      <c r="B673" s="1186">
        <v>647</v>
      </c>
      <c r="C673" s="1187">
        <v>517</v>
      </c>
      <c r="D673" s="1188">
        <v>130</v>
      </c>
      <c r="E673" s="1186">
        <v>662</v>
      </c>
      <c r="F673" s="1187">
        <v>521</v>
      </c>
      <c r="G673" s="1188">
        <v>141</v>
      </c>
      <c r="H673" s="1186">
        <v>1001</v>
      </c>
      <c r="I673" s="1187">
        <v>614</v>
      </c>
      <c r="J673" s="1188">
        <v>387</v>
      </c>
      <c r="K673" s="1186">
        <v>1599</v>
      </c>
      <c r="L673" s="1189">
        <v>897.09999999999991</v>
      </c>
      <c r="M673" s="1190">
        <v>56.639304425370639</v>
      </c>
    </row>
    <row r="675" spans="1:13" ht="13.5" thickBot="1" x14ac:dyDescent="0.25">
      <c r="A675" s="11" t="s">
        <v>276</v>
      </c>
      <c r="B675" s="11"/>
    </row>
    <row r="676" spans="1:13" x14ac:dyDescent="0.2">
      <c r="A676" s="1002" t="s">
        <v>113</v>
      </c>
      <c r="B676" s="1004" t="s">
        <v>5</v>
      </c>
      <c r="C676" s="1005"/>
      <c r="D676" s="1006"/>
      <c r="E676" s="1004" t="s">
        <v>6</v>
      </c>
      <c r="F676" s="1005"/>
      <c r="G676" s="1006"/>
      <c r="H676" s="1004" t="s">
        <v>7</v>
      </c>
      <c r="I676" s="1005"/>
      <c r="J676" s="1006"/>
      <c r="K676" s="1007" t="s">
        <v>114</v>
      </c>
      <c r="L676" s="1008"/>
      <c r="M676" s="1009"/>
    </row>
    <row r="677" spans="1:13" ht="26.25" thickBot="1" x14ac:dyDescent="0.25">
      <c r="A677" s="1003"/>
      <c r="B677" s="12" t="s">
        <v>115</v>
      </c>
      <c r="C677" s="13" t="s">
        <v>116</v>
      </c>
      <c r="D677" s="14" t="s">
        <v>117</v>
      </c>
      <c r="E677" s="12" t="s">
        <v>115</v>
      </c>
      <c r="F677" s="13" t="s">
        <v>116</v>
      </c>
      <c r="G677" s="14" t="s">
        <v>117</v>
      </c>
      <c r="H677" s="12" t="s">
        <v>115</v>
      </c>
      <c r="I677" s="13" t="s">
        <v>116</v>
      </c>
      <c r="J677" s="14" t="s">
        <v>117</v>
      </c>
      <c r="K677" s="15" t="s">
        <v>118</v>
      </c>
      <c r="L677" s="954" t="s">
        <v>119</v>
      </c>
      <c r="M677" s="16" t="s">
        <v>120</v>
      </c>
    </row>
    <row r="678" spans="1:13" x14ac:dyDescent="0.2">
      <c r="A678" s="17" t="s">
        <v>121</v>
      </c>
      <c r="B678" s="18">
        <v>11</v>
      </c>
      <c r="C678" s="19">
        <v>8</v>
      </c>
      <c r="D678" s="20">
        <v>3</v>
      </c>
      <c r="E678" s="18">
        <v>11</v>
      </c>
      <c r="F678" s="19">
        <v>8</v>
      </c>
      <c r="G678" s="20">
        <v>3</v>
      </c>
      <c r="H678" s="18">
        <v>16</v>
      </c>
      <c r="I678" s="19">
        <v>9</v>
      </c>
      <c r="J678" s="20">
        <v>7</v>
      </c>
      <c r="K678" s="21">
        <v>37</v>
      </c>
      <c r="L678" s="56">
        <v>20.830000000000005</v>
      </c>
      <c r="M678" s="22">
        <v>49.234517522803635</v>
      </c>
    </row>
    <row r="679" spans="1:13" x14ac:dyDescent="0.2">
      <c r="A679" s="23" t="s">
        <v>123</v>
      </c>
      <c r="B679" s="24">
        <v>4</v>
      </c>
      <c r="C679" s="25">
        <v>2</v>
      </c>
      <c r="D679" s="26">
        <v>2</v>
      </c>
      <c r="E679" s="24">
        <v>4</v>
      </c>
      <c r="F679" s="25">
        <v>2</v>
      </c>
      <c r="G679" s="26">
        <v>2</v>
      </c>
      <c r="H679" s="24">
        <v>5</v>
      </c>
      <c r="I679" s="25">
        <v>2</v>
      </c>
      <c r="J679" s="26">
        <v>3</v>
      </c>
      <c r="K679" s="24">
        <v>7</v>
      </c>
      <c r="L679" s="61">
        <v>3.1399999999999997</v>
      </c>
      <c r="M679" s="27">
        <v>50.14968152866242</v>
      </c>
    </row>
    <row r="680" spans="1:13" x14ac:dyDescent="0.2">
      <c r="A680" s="23" t="s">
        <v>124</v>
      </c>
      <c r="B680" s="24">
        <v>1</v>
      </c>
      <c r="C680" s="25">
        <v>0</v>
      </c>
      <c r="D680" s="26">
        <v>1</v>
      </c>
      <c r="E680" s="24">
        <v>1</v>
      </c>
      <c r="F680" s="25">
        <v>0</v>
      </c>
      <c r="G680" s="26">
        <v>1</v>
      </c>
      <c r="H680" s="24">
        <v>1</v>
      </c>
      <c r="I680" s="25">
        <v>0</v>
      </c>
      <c r="J680" s="26">
        <v>1</v>
      </c>
      <c r="K680" s="24">
        <v>1</v>
      </c>
      <c r="L680" s="61">
        <v>0.13</v>
      </c>
      <c r="M680" s="27">
        <v>59.5</v>
      </c>
    </row>
    <row r="681" spans="1:13" x14ac:dyDescent="0.2">
      <c r="A681" s="23" t="s">
        <v>125</v>
      </c>
      <c r="B681" s="24">
        <v>1</v>
      </c>
      <c r="C681" s="25">
        <v>0</v>
      </c>
      <c r="D681" s="26">
        <v>1</v>
      </c>
      <c r="E681" s="24">
        <v>1</v>
      </c>
      <c r="F681" s="25">
        <v>0</v>
      </c>
      <c r="G681" s="26">
        <v>1</v>
      </c>
      <c r="H681" s="24">
        <v>1</v>
      </c>
      <c r="I681" s="25">
        <v>0</v>
      </c>
      <c r="J681" s="26">
        <v>1</v>
      </c>
      <c r="K681" s="24">
        <v>1</v>
      </c>
      <c r="L681" s="61">
        <v>0.27</v>
      </c>
      <c r="M681" s="27">
        <v>53.5</v>
      </c>
    </row>
    <row r="682" spans="1:13" x14ac:dyDescent="0.2">
      <c r="A682" s="23" t="s">
        <v>126</v>
      </c>
      <c r="B682" s="24">
        <v>0</v>
      </c>
      <c r="C682" s="25">
        <v>0</v>
      </c>
      <c r="D682" s="26">
        <v>0</v>
      </c>
      <c r="E682" s="24">
        <v>0</v>
      </c>
      <c r="F682" s="25">
        <v>0</v>
      </c>
      <c r="G682" s="26">
        <v>0</v>
      </c>
      <c r="H682" s="24">
        <v>0</v>
      </c>
      <c r="I682" s="25">
        <v>0</v>
      </c>
      <c r="J682" s="26">
        <v>0</v>
      </c>
      <c r="K682" s="24">
        <v>0</v>
      </c>
      <c r="L682" s="61">
        <v>0</v>
      </c>
      <c r="M682" s="27">
        <v>0</v>
      </c>
    </row>
    <row r="683" spans="1:13" x14ac:dyDescent="0.2">
      <c r="A683" s="23" t="s">
        <v>127</v>
      </c>
      <c r="B683" s="24">
        <v>2</v>
      </c>
      <c r="C683" s="25">
        <v>1</v>
      </c>
      <c r="D683" s="26">
        <v>1</v>
      </c>
      <c r="E683" s="24">
        <v>2</v>
      </c>
      <c r="F683" s="25">
        <v>1</v>
      </c>
      <c r="G683" s="26">
        <v>1</v>
      </c>
      <c r="H683" s="24">
        <v>3</v>
      </c>
      <c r="I683" s="25">
        <v>1</v>
      </c>
      <c r="J683" s="26">
        <v>2</v>
      </c>
      <c r="K683" s="24">
        <v>3</v>
      </c>
      <c r="L683" s="61">
        <v>1.5</v>
      </c>
      <c r="M683" s="27">
        <v>59.900000000000006</v>
      </c>
    </row>
    <row r="684" spans="1:13" x14ac:dyDescent="0.2">
      <c r="A684" s="23" t="s">
        <v>128</v>
      </c>
      <c r="B684" s="24">
        <v>1</v>
      </c>
      <c r="C684" s="25">
        <v>0</v>
      </c>
      <c r="D684" s="26">
        <v>1</v>
      </c>
      <c r="E684" s="24">
        <v>1</v>
      </c>
      <c r="F684" s="25">
        <v>0</v>
      </c>
      <c r="G684" s="26">
        <v>1</v>
      </c>
      <c r="H684" s="24">
        <v>1</v>
      </c>
      <c r="I684" s="25">
        <v>0</v>
      </c>
      <c r="J684" s="26">
        <v>1</v>
      </c>
      <c r="K684" s="24">
        <v>1</v>
      </c>
      <c r="L684" s="61">
        <v>7.0000000000000007E-2</v>
      </c>
      <c r="M684" s="27">
        <v>68.5</v>
      </c>
    </row>
    <row r="685" spans="1:13" x14ac:dyDescent="0.2">
      <c r="A685" s="23" t="s">
        <v>129</v>
      </c>
      <c r="B685" s="24">
        <v>3</v>
      </c>
      <c r="C685" s="25">
        <v>1</v>
      </c>
      <c r="D685" s="26">
        <v>2</v>
      </c>
      <c r="E685" s="24">
        <v>3</v>
      </c>
      <c r="F685" s="25">
        <v>1</v>
      </c>
      <c r="G685" s="26">
        <v>2</v>
      </c>
      <c r="H685" s="24">
        <v>3</v>
      </c>
      <c r="I685" s="25">
        <v>1</v>
      </c>
      <c r="J685" s="26">
        <v>2</v>
      </c>
      <c r="K685" s="24">
        <v>2</v>
      </c>
      <c r="L685" s="61">
        <v>0.26</v>
      </c>
      <c r="M685" s="27">
        <v>65.000000000000014</v>
      </c>
    </row>
    <row r="686" spans="1:13" x14ac:dyDescent="0.2">
      <c r="A686" s="23" t="s">
        <v>130</v>
      </c>
      <c r="B686" s="24">
        <v>2</v>
      </c>
      <c r="C686" s="25">
        <v>1</v>
      </c>
      <c r="D686" s="26">
        <v>1</v>
      </c>
      <c r="E686" s="24">
        <v>2</v>
      </c>
      <c r="F686" s="25">
        <v>1</v>
      </c>
      <c r="G686" s="26">
        <v>1</v>
      </c>
      <c r="H686" s="24">
        <v>2</v>
      </c>
      <c r="I686" s="25">
        <v>1</v>
      </c>
      <c r="J686" s="26">
        <v>1</v>
      </c>
      <c r="K686" s="24">
        <v>1</v>
      </c>
      <c r="L686" s="61">
        <v>1</v>
      </c>
      <c r="M686" s="27">
        <v>75.5</v>
      </c>
    </row>
    <row r="687" spans="1:13" x14ac:dyDescent="0.2">
      <c r="A687" s="23" t="s">
        <v>131</v>
      </c>
      <c r="B687" s="24">
        <v>2</v>
      </c>
      <c r="C687" s="25">
        <v>0</v>
      </c>
      <c r="D687" s="26">
        <v>2</v>
      </c>
      <c r="E687" s="24">
        <v>2</v>
      </c>
      <c r="F687" s="25">
        <v>0</v>
      </c>
      <c r="G687" s="26">
        <v>2</v>
      </c>
      <c r="H687" s="24">
        <v>2</v>
      </c>
      <c r="I687" s="25">
        <v>0</v>
      </c>
      <c r="J687" s="26">
        <v>2</v>
      </c>
      <c r="K687" s="24">
        <v>1</v>
      </c>
      <c r="L687" s="61">
        <v>0.17</v>
      </c>
      <c r="M687" s="27">
        <v>65.5</v>
      </c>
    </row>
    <row r="688" spans="1:13" x14ac:dyDescent="0.2">
      <c r="A688" s="23" t="s">
        <v>132</v>
      </c>
      <c r="B688" s="24">
        <v>2</v>
      </c>
      <c r="C688" s="25">
        <v>1</v>
      </c>
      <c r="D688" s="26">
        <v>1</v>
      </c>
      <c r="E688" s="24">
        <v>2</v>
      </c>
      <c r="F688" s="25">
        <v>1</v>
      </c>
      <c r="G688" s="26">
        <v>1</v>
      </c>
      <c r="H688" s="24">
        <v>2</v>
      </c>
      <c r="I688" s="25">
        <v>1</v>
      </c>
      <c r="J688" s="26">
        <v>1</v>
      </c>
      <c r="K688" s="24">
        <v>15</v>
      </c>
      <c r="L688" s="61">
        <v>4.93</v>
      </c>
      <c r="M688" s="27">
        <v>50.844827586206897</v>
      </c>
    </row>
    <row r="689" spans="1:13" x14ac:dyDescent="0.2">
      <c r="A689" s="23" t="s">
        <v>133</v>
      </c>
      <c r="B689" s="24">
        <v>2</v>
      </c>
      <c r="C689" s="25">
        <v>0</v>
      </c>
      <c r="D689" s="26">
        <v>2</v>
      </c>
      <c r="E689" s="24">
        <v>2</v>
      </c>
      <c r="F689" s="25">
        <v>0</v>
      </c>
      <c r="G689" s="26">
        <v>2</v>
      </c>
      <c r="H689" s="24">
        <v>2</v>
      </c>
      <c r="I689" s="25">
        <v>0</v>
      </c>
      <c r="J689" s="26">
        <v>2</v>
      </c>
      <c r="K689" s="24">
        <v>3</v>
      </c>
      <c r="L689" s="61">
        <v>0.79</v>
      </c>
      <c r="M689" s="27">
        <v>54.525316455696199</v>
      </c>
    </row>
    <row r="690" spans="1:13" x14ac:dyDescent="0.2">
      <c r="A690" s="23" t="s">
        <v>134</v>
      </c>
      <c r="B690" s="24">
        <v>4</v>
      </c>
      <c r="C690" s="25">
        <v>1</v>
      </c>
      <c r="D690" s="26">
        <v>3</v>
      </c>
      <c r="E690" s="24">
        <v>4</v>
      </c>
      <c r="F690" s="25">
        <v>1</v>
      </c>
      <c r="G690" s="26">
        <v>3</v>
      </c>
      <c r="H690" s="24">
        <v>4</v>
      </c>
      <c r="I690" s="25">
        <v>1</v>
      </c>
      <c r="J690" s="26">
        <v>3</v>
      </c>
      <c r="K690" s="24">
        <v>7</v>
      </c>
      <c r="L690" s="61">
        <v>2.1</v>
      </c>
      <c r="M690" s="27">
        <v>52.157142857142858</v>
      </c>
    </row>
    <row r="691" spans="1:13" ht="13.5" thickBot="1" x14ac:dyDescent="0.25">
      <c r="A691" s="28" t="s">
        <v>135</v>
      </c>
      <c r="B691" s="29">
        <v>2</v>
      </c>
      <c r="C691" s="30">
        <v>1</v>
      </c>
      <c r="D691" s="31">
        <v>1</v>
      </c>
      <c r="E691" s="29">
        <v>2</v>
      </c>
      <c r="F691" s="30">
        <v>1</v>
      </c>
      <c r="G691" s="31">
        <v>1</v>
      </c>
      <c r="H691" s="29">
        <v>2</v>
      </c>
      <c r="I691" s="30">
        <v>1</v>
      </c>
      <c r="J691" s="31">
        <v>1</v>
      </c>
      <c r="K691" s="29">
        <v>2</v>
      </c>
      <c r="L691" s="74">
        <v>0.30000000000000004</v>
      </c>
      <c r="M691" s="32">
        <v>51.699999999999996</v>
      </c>
    </row>
    <row r="692" spans="1:13" ht="13.5" thickBot="1" x14ac:dyDescent="0.25">
      <c r="A692" s="1185" t="s">
        <v>115</v>
      </c>
      <c r="B692" s="1186">
        <v>37</v>
      </c>
      <c r="C692" s="1187">
        <v>16</v>
      </c>
      <c r="D692" s="1188">
        <v>21</v>
      </c>
      <c r="E692" s="1186">
        <v>37</v>
      </c>
      <c r="F692" s="1187">
        <v>16</v>
      </c>
      <c r="G692" s="1188">
        <v>21</v>
      </c>
      <c r="H692" s="1186">
        <v>44</v>
      </c>
      <c r="I692" s="1187">
        <v>17</v>
      </c>
      <c r="J692" s="1188">
        <v>27</v>
      </c>
      <c r="K692" s="1186">
        <v>80</v>
      </c>
      <c r="L692" s="1189">
        <v>35.490000000000009</v>
      </c>
      <c r="M692" s="1190">
        <v>51.343054381515906</v>
      </c>
    </row>
    <row r="694" spans="1:13" ht="13.5" thickBot="1" x14ac:dyDescent="0.25">
      <c r="A694" s="11" t="s">
        <v>277</v>
      </c>
      <c r="B694" s="11"/>
    </row>
    <row r="695" spans="1:13" x14ac:dyDescent="0.2">
      <c r="A695" s="1002" t="s">
        <v>113</v>
      </c>
      <c r="B695" s="1004" t="s">
        <v>5</v>
      </c>
      <c r="C695" s="1005"/>
      <c r="D695" s="1006"/>
      <c r="E695" s="1004" t="s">
        <v>6</v>
      </c>
      <c r="F695" s="1005"/>
      <c r="G695" s="1006"/>
      <c r="H695" s="1004" t="s">
        <v>7</v>
      </c>
      <c r="I695" s="1005"/>
      <c r="J695" s="1006"/>
      <c r="K695" s="1007" t="s">
        <v>114</v>
      </c>
      <c r="L695" s="1008"/>
      <c r="M695" s="1009"/>
    </row>
    <row r="696" spans="1:13" ht="26.25" thickBot="1" x14ac:dyDescent="0.25">
      <c r="A696" s="1003"/>
      <c r="B696" s="12" t="s">
        <v>115</v>
      </c>
      <c r="C696" s="13" t="s">
        <v>116</v>
      </c>
      <c r="D696" s="14" t="s">
        <v>117</v>
      </c>
      <c r="E696" s="12" t="s">
        <v>115</v>
      </c>
      <c r="F696" s="13" t="s">
        <v>116</v>
      </c>
      <c r="G696" s="14" t="s">
        <v>117</v>
      </c>
      <c r="H696" s="12" t="s">
        <v>115</v>
      </c>
      <c r="I696" s="13" t="s">
        <v>116</v>
      </c>
      <c r="J696" s="14" t="s">
        <v>117</v>
      </c>
      <c r="K696" s="15" t="s">
        <v>118</v>
      </c>
      <c r="L696" s="954" t="s">
        <v>119</v>
      </c>
      <c r="M696" s="16" t="s">
        <v>120</v>
      </c>
    </row>
    <row r="697" spans="1:13" x14ac:dyDescent="0.2">
      <c r="A697" s="17" t="s">
        <v>121</v>
      </c>
      <c r="B697" s="18">
        <v>3</v>
      </c>
      <c r="C697" s="19">
        <v>0</v>
      </c>
      <c r="D697" s="20">
        <v>3</v>
      </c>
      <c r="E697" s="18">
        <v>3</v>
      </c>
      <c r="F697" s="19">
        <v>0</v>
      </c>
      <c r="G697" s="20">
        <v>3</v>
      </c>
      <c r="H697" s="18">
        <v>4</v>
      </c>
      <c r="I697" s="19">
        <v>0</v>
      </c>
      <c r="J697" s="20">
        <v>4</v>
      </c>
      <c r="K697" s="21">
        <v>24</v>
      </c>
      <c r="L697" s="56">
        <v>8.7099999999999973</v>
      </c>
      <c r="M697" s="22">
        <v>51.37944890929969</v>
      </c>
    </row>
    <row r="698" spans="1:13" x14ac:dyDescent="0.2">
      <c r="A698" s="23" t="s">
        <v>123</v>
      </c>
      <c r="B698" s="24">
        <v>2</v>
      </c>
      <c r="C698" s="25">
        <v>0</v>
      </c>
      <c r="D698" s="26">
        <v>2</v>
      </c>
      <c r="E698" s="24">
        <v>2</v>
      </c>
      <c r="F698" s="25">
        <v>0</v>
      </c>
      <c r="G698" s="26">
        <v>2</v>
      </c>
      <c r="H698" s="24">
        <v>2</v>
      </c>
      <c r="I698" s="25">
        <v>0</v>
      </c>
      <c r="J698" s="26">
        <v>2</v>
      </c>
      <c r="K698" s="24">
        <v>7</v>
      </c>
      <c r="L698" s="61">
        <v>3.1999999999999997</v>
      </c>
      <c r="M698" s="27">
        <v>46.803125000000001</v>
      </c>
    </row>
    <row r="699" spans="1:13" x14ac:dyDescent="0.2">
      <c r="A699" s="23" t="s">
        <v>124</v>
      </c>
      <c r="B699" s="24">
        <v>1</v>
      </c>
      <c r="C699" s="25">
        <v>0</v>
      </c>
      <c r="D699" s="26">
        <v>1</v>
      </c>
      <c r="E699" s="24">
        <v>1</v>
      </c>
      <c r="F699" s="25">
        <v>0</v>
      </c>
      <c r="G699" s="26">
        <v>1</v>
      </c>
      <c r="H699" s="24">
        <v>1</v>
      </c>
      <c r="I699" s="25">
        <v>0</v>
      </c>
      <c r="J699" s="26">
        <v>1</v>
      </c>
      <c r="K699" s="24">
        <v>16</v>
      </c>
      <c r="L699" s="61">
        <v>12.219999999999999</v>
      </c>
      <c r="M699" s="27">
        <v>42.477905073649758</v>
      </c>
    </row>
    <row r="700" spans="1:13" x14ac:dyDescent="0.2">
      <c r="A700" s="23" t="s">
        <v>125</v>
      </c>
      <c r="B700" s="24">
        <v>1</v>
      </c>
      <c r="C700" s="25">
        <v>0</v>
      </c>
      <c r="D700" s="26">
        <v>1</v>
      </c>
      <c r="E700" s="24">
        <v>1</v>
      </c>
      <c r="F700" s="25">
        <v>0</v>
      </c>
      <c r="G700" s="26">
        <v>1</v>
      </c>
      <c r="H700" s="24">
        <v>1</v>
      </c>
      <c r="I700" s="25">
        <v>0</v>
      </c>
      <c r="J700" s="26">
        <v>1</v>
      </c>
      <c r="K700" s="24">
        <v>2</v>
      </c>
      <c r="L700" s="61">
        <v>1.34</v>
      </c>
      <c r="M700" s="27">
        <v>61.999999999999993</v>
      </c>
    </row>
    <row r="701" spans="1:13" x14ac:dyDescent="0.2">
      <c r="A701" s="23" t="s">
        <v>126</v>
      </c>
      <c r="B701" s="24">
        <v>0</v>
      </c>
      <c r="C701" s="25">
        <v>0</v>
      </c>
      <c r="D701" s="26">
        <v>0</v>
      </c>
      <c r="E701" s="24">
        <v>0</v>
      </c>
      <c r="F701" s="25">
        <v>0</v>
      </c>
      <c r="G701" s="26">
        <v>0</v>
      </c>
      <c r="H701" s="24">
        <v>0</v>
      </c>
      <c r="I701" s="25">
        <v>0</v>
      </c>
      <c r="J701" s="26">
        <v>0</v>
      </c>
      <c r="K701" s="24">
        <v>0</v>
      </c>
      <c r="L701" s="61">
        <v>0</v>
      </c>
      <c r="M701" s="27">
        <v>0</v>
      </c>
    </row>
    <row r="702" spans="1:13" x14ac:dyDescent="0.2">
      <c r="A702" s="23" t="s">
        <v>127</v>
      </c>
      <c r="B702" s="24">
        <v>2</v>
      </c>
      <c r="C702" s="25">
        <v>0</v>
      </c>
      <c r="D702" s="26">
        <v>2</v>
      </c>
      <c r="E702" s="24">
        <v>4</v>
      </c>
      <c r="F702" s="25">
        <v>0</v>
      </c>
      <c r="G702" s="26">
        <v>4</v>
      </c>
      <c r="H702" s="24">
        <v>5</v>
      </c>
      <c r="I702" s="25">
        <v>0</v>
      </c>
      <c r="J702" s="26">
        <v>5</v>
      </c>
      <c r="K702" s="24">
        <v>12</v>
      </c>
      <c r="L702" s="61">
        <v>2.1800000000000002</v>
      </c>
      <c r="M702" s="27">
        <v>54.09633027522937</v>
      </c>
    </row>
    <row r="703" spans="1:13" x14ac:dyDescent="0.2">
      <c r="A703" s="23" t="s">
        <v>128</v>
      </c>
      <c r="B703" s="24">
        <v>2</v>
      </c>
      <c r="C703" s="25">
        <v>0</v>
      </c>
      <c r="D703" s="26">
        <v>2</v>
      </c>
      <c r="E703" s="24">
        <v>2</v>
      </c>
      <c r="F703" s="25">
        <v>0</v>
      </c>
      <c r="G703" s="26">
        <v>2</v>
      </c>
      <c r="H703" s="24">
        <v>4</v>
      </c>
      <c r="I703" s="25">
        <v>0</v>
      </c>
      <c r="J703" s="26">
        <v>4</v>
      </c>
      <c r="K703" s="24">
        <v>4</v>
      </c>
      <c r="L703" s="61">
        <v>0.46</v>
      </c>
      <c r="M703" s="27">
        <v>60.152173913043477</v>
      </c>
    </row>
    <row r="704" spans="1:13" x14ac:dyDescent="0.2">
      <c r="A704" s="23" t="s">
        <v>129</v>
      </c>
      <c r="B704" s="24">
        <v>2</v>
      </c>
      <c r="C704" s="25">
        <v>0</v>
      </c>
      <c r="D704" s="26">
        <v>2</v>
      </c>
      <c r="E704" s="24">
        <v>2</v>
      </c>
      <c r="F704" s="25">
        <v>0</v>
      </c>
      <c r="G704" s="26">
        <v>2</v>
      </c>
      <c r="H704" s="24">
        <v>3</v>
      </c>
      <c r="I704" s="25">
        <v>0</v>
      </c>
      <c r="J704" s="26">
        <v>3</v>
      </c>
      <c r="K704" s="24">
        <v>2</v>
      </c>
      <c r="L704" s="61">
        <v>0.26</v>
      </c>
      <c r="M704" s="27">
        <v>60.5</v>
      </c>
    </row>
    <row r="705" spans="1:13" x14ac:dyDescent="0.2">
      <c r="A705" s="23" t="s">
        <v>130</v>
      </c>
      <c r="B705" s="24">
        <v>1</v>
      </c>
      <c r="C705" s="25">
        <v>0</v>
      </c>
      <c r="D705" s="26">
        <v>1</v>
      </c>
      <c r="E705" s="24">
        <v>1</v>
      </c>
      <c r="F705" s="25">
        <v>0</v>
      </c>
      <c r="G705" s="26">
        <v>1</v>
      </c>
      <c r="H705" s="24">
        <v>1</v>
      </c>
      <c r="I705" s="25">
        <v>0</v>
      </c>
      <c r="J705" s="26">
        <v>1</v>
      </c>
      <c r="K705" s="24">
        <v>2</v>
      </c>
      <c r="L705" s="61">
        <v>0.4</v>
      </c>
      <c r="M705" s="27">
        <v>44.6</v>
      </c>
    </row>
    <row r="706" spans="1:13" x14ac:dyDescent="0.2">
      <c r="A706" s="23" t="s">
        <v>131</v>
      </c>
      <c r="B706" s="24">
        <v>1</v>
      </c>
      <c r="C706" s="25">
        <v>0</v>
      </c>
      <c r="D706" s="26">
        <v>1</v>
      </c>
      <c r="E706" s="24">
        <v>1</v>
      </c>
      <c r="F706" s="25">
        <v>0</v>
      </c>
      <c r="G706" s="26">
        <v>1</v>
      </c>
      <c r="H706" s="24">
        <v>1</v>
      </c>
      <c r="I706" s="25">
        <v>0</v>
      </c>
      <c r="J706" s="26">
        <v>1</v>
      </c>
      <c r="K706" s="24">
        <v>1</v>
      </c>
      <c r="L706" s="61">
        <v>0.13</v>
      </c>
      <c r="M706" s="27">
        <v>57.5</v>
      </c>
    </row>
    <row r="707" spans="1:13" x14ac:dyDescent="0.2">
      <c r="A707" s="23" t="s">
        <v>132</v>
      </c>
      <c r="B707" s="24">
        <v>4</v>
      </c>
      <c r="C707" s="25">
        <v>1</v>
      </c>
      <c r="D707" s="26">
        <v>3</v>
      </c>
      <c r="E707" s="24">
        <v>4</v>
      </c>
      <c r="F707" s="25">
        <v>1</v>
      </c>
      <c r="G707" s="26">
        <v>3</v>
      </c>
      <c r="H707" s="24">
        <v>4</v>
      </c>
      <c r="I707" s="25">
        <v>1</v>
      </c>
      <c r="J707" s="26">
        <v>3</v>
      </c>
      <c r="K707" s="24">
        <v>31</v>
      </c>
      <c r="L707" s="61">
        <v>7.479999999999996</v>
      </c>
      <c r="M707" s="27">
        <v>44.25133689839577</v>
      </c>
    </row>
    <row r="708" spans="1:13" x14ac:dyDescent="0.2">
      <c r="A708" s="23" t="s">
        <v>133</v>
      </c>
      <c r="B708" s="24">
        <v>1</v>
      </c>
      <c r="C708" s="25">
        <v>0</v>
      </c>
      <c r="D708" s="26">
        <v>1</v>
      </c>
      <c r="E708" s="24">
        <v>1</v>
      </c>
      <c r="F708" s="25">
        <v>0</v>
      </c>
      <c r="G708" s="26">
        <v>1</v>
      </c>
      <c r="H708" s="24">
        <v>3</v>
      </c>
      <c r="I708" s="25">
        <v>0</v>
      </c>
      <c r="J708" s="26">
        <v>3</v>
      </c>
      <c r="K708" s="24">
        <v>10</v>
      </c>
      <c r="L708" s="61">
        <v>5.7899999999999983</v>
      </c>
      <c r="M708" s="27">
        <v>48.613989637305714</v>
      </c>
    </row>
    <row r="709" spans="1:13" x14ac:dyDescent="0.2">
      <c r="A709" s="23" t="s">
        <v>134</v>
      </c>
      <c r="B709" s="24">
        <v>2</v>
      </c>
      <c r="C709" s="25">
        <v>0</v>
      </c>
      <c r="D709" s="26">
        <v>2</v>
      </c>
      <c r="E709" s="24">
        <v>2</v>
      </c>
      <c r="F709" s="25">
        <v>0</v>
      </c>
      <c r="G709" s="26">
        <v>2</v>
      </c>
      <c r="H709" s="24">
        <v>4</v>
      </c>
      <c r="I709" s="25">
        <v>0</v>
      </c>
      <c r="J709" s="26">
        <v>4</v>
      </c>
      <c r="K709" s="24">
        <v>2</v>
      </c>
      <c r="L709" s="61">
        <v>1.1000000000000001</v>
      </c>
      <c r="M709" s="27">
        <v>52.22727272727272</v>
      </c>
    </row>
    <row r="710" spans="1:13" ht="13.5" thickBot="1" x14ac:dyDescent="0.25">
      <c r="A710" s="28" t="s">
        <v>135</v>
      </c>
      <c r="B710" s="29">
        <v>3</v>
      </c>
      <c r="C710" s="30">
        <v>0</v>
      </c>
      <c r="D710" s="31">
        <v>3</v>
      </c>
      <c r="E710" s="29">
        <v>3</v>
      </c>
      <c r="F710" s="30">
        <v>0</v>
      </c>
      <c r="G710" s="31">
        <v>3</v>
      </c>
      <c r="H710" s="29">
        <v>4</v>
      </c>
      <c r="I710" s="30">
        <v>0</v>
      </c>
      <c r="J710" s="31">
        <v>4</v>
      </c>
      <c r="K710" s="29">
        <v>11</v>
      </c>
      <c r="L710" s="74">
        <v>4.95</v>
      </c>
      <c r="M710" s="32">
        <v>46.679797979797975</v>
      </c>
    </row>
    <row r="711" spans="1:13" ht="13.5" thickBot="1" x14ac:dyDescent="0.25">
      <c r="A711" s="1185" t="s">
        <v>115</v>
      </c>
      <c r="B711" s="1186">
        <v>25</v>
      </c>
      <c r="C711" s="1187">
        <v>1</v>
      </c>
      <c r="D711" s="1188">
        <v>24</v>
      </c>
      <c r="E711" s="1186">
        <v>27</v>
      </c>
      <c r="F711" s="1187">
        <v>1</v>
      </c>
      <c r="G711" s="1188">
        <v>26</v>
      </c>
      <c r="H711" s="1186">
        <v>37</v>
      </c>
      <c r="I711" s="1187">
        <v>1</v>
      </c>
      <c r="J711" s="1188">
        <v>36</v>
      </c>
      <c r="K711" s="1186">
        <v>124</v>
      </c>
      <c r="L711" s="1189">
        <v>48.219999999999992</v>
      </c>
      <c r="M711" s="1190">
        <v>47.430111986727525</v>
      </c>
    </row>
    <row r="713" spans="1:13" ht="13.5" thickBot="1" x14ac:dyDescent="0.25">
      <c r="A713" s="11" t="s">
        <v>278</v>
      </c>
      <c r="B713" s="11"/>
    </row>
    <row r="714" spans="1:13" x14ac:dyDescent="0.2">
      <c r="A714" s="1002" t="s">
        <v>113</v>
      </c>
      <c r="B714" s="1004" t="s">
        <v>5</v>
      </c>
      <c r="C714" s="1005"/>
      <c r="D714" s="1006"/>
      <c r="E714" s="1004" t="s">
        <v>6</v>
      </c>
      <c r="F714" s="1005"/>
      <c r="G714" s="1006"/>
      <c r="H714" s="1004" t="s">
        <v>7</v>
      </c>
      <c r="I714" s="1005"/>
      <c r="J714" s="1006"/>
      <c r="K714" s="1004" t="s">
        <v>114</v>
      </c>
      <c r="L714" s="1005"/>
      <c r="M714" s="1006"/>
    </row>
    <row r="715" spans="1:13" ht="26.25" thickBot="1" x14ac:dyDescent="0.25">
      <c r="A715" s="1003"/>
      <c r="B715" s="12" t="s">
        <v>115</v>
      </c>
      <c r="C715" s="13" t="s">
        <v>116</v>
      </c>
      <c r="D715" s="14" t="s">
        <v>117</v>
      </c>
      <c r="E715" s="12" t="s">
        <v>115</v>
      </c>
      <c r="F715" s="13" t="s">
        <v>116</v>
      </c>
      <c r="G715" s="14" t="s">
        <v>117</v>
      </c>
      <c r="H715" s="12" t="s">
        <v>115</v>
      </c>
      <c r="I715" s="13" t="s">
        <v>116</v>
      </c>
      <c r="J715" s="14" t="s">
        <v>117</v>
      </c>
      <c r="K715" s="15" t="s">
        <v>118</v>
      </c>
      <c r="L715" s="954" t="s">
        <v>119</v>
      </c>
      <c r="M715" s="16" t="s">
        <v>120</v>
      </c>
    </row>
    <row r="716" spans="1:13" x14ac:dyDescent="0.2">
      <c r="A716" s="17" t="s">
        <v>121</v>
      </c>
      <c r="B716" s="18">
        <v>6</v>
      </c>
      <c r="C716" s="19">
        <v>1</v>
      </c>
      <c r="D716" s="20">
        <v>5</v>
      </c>
      <c r="E716" s="18">
        <v>6</v>
      </c>
      <c r="F716" s="19">
        <v>1</v>
      </c>
      <c r="G716" s="20">
        <v>5</v>
      </c>
      <c r="H716" s="18">
        <v>6</v>
      </c>
      <c r="I716" s="19">
        <v>1</v>
      </c>
      <c r="J716" s="20">
        <v>5</v>
      </c>
      <c r="K716" s="21">
        <v>17</v>
      </c>
      <c r="L716" s="56">
        <v>6.41</v>
      </c>
      <c r="M716" s="22">
        <v>50.392355694227767</v>
      </c>
    </row>
    <row r="717" spans="1:13" x14ac:dyDescent="0.2">
      <c r="A717" s="23" t="s">
        <v>123</v>
      </c>
      <c r="B717" s="24">
        <v>6</v>
      </c>
      <c r="C717" s="25">
        <v>3</v>
      </c>
      <c r="D717" s="26">
        <v>3</v>
      </c>
      <c r="E717" s="24">
        <v>6</v>
      </c>
      <c r="F717" s="25">
        <v>3</v>
      </c>
      <c r="G717" s="26">
        <v>3</v>
      </c>
      <c r="H717" s="24">
        <v>6</v>
      </c>
      <c r="I717" s="25">
        <v>3</v>
      </c>
      <c r="J717" s="26">
        <v>3</v>
      </c>
      <c r="K717" s="24">
        <v>8</v>
      </c>
      <c r="L717" s="61">
        <v>2.63</v>
      </c>
      <c r="M717" s="27">
        <v>53.819391634980988</v>
      </c>
    </row>
    <row r="718" spans="1:13" x14ac:dyDescent="0.2">
      <c r="A718" s="23" t="s">
        <v>124</v>
      </c>
      <c r="B718" s="24">
        <v>3</v>
      </c>
      <c r="C718" s="25">
        <v>1</v>
      </c>
      <c r="D718" s="26">
        <v>2</v>
      </c>
      <c r="E718" s="24">
        <v>3</v>
      </c>
      <c r="F718" s="25">
        <v>1</v>
      </c>
      <c r="G718" s="26">
        <v>2</v>
      </c>
      <c r="H718" s="24">
        <v>3</v>
      </c>
      <c r="I718" s="25">
        <v>1</v>
      </c>
      <c r="J718" s="26">
        <v>2</v>
      </c>
      <c r="K718" s="24">
        <v>5</v>
      </c>
      <c r="L718" s="61">
        <v>1.4899999999999998</v>
      </c>
      <c r="M718" s="27">
        <v>45.278523489932894</v>
      </c>
    </row>
    <row r="719" spans="1:13" x14ac:dyDescent="0.2">
      <c r="A719" s="23" t="s">
        <v>125</v>
      </c>
      <c r="B719" s="24">
        <v>2</v>
      </c>
      <c r="C719" s="25">
        <v>1</v>
      </c>
      <c r="D719" s="26">
        <v>1</v>
      </c>
      <c r="E719" s="24">
        <v>2</v>
      </c>
      <c r="F719" s="25">
        <v>1</v>
      </c>
      <c r="G719" s="26">
        <v>1</v>
      </c>
      <c r="H719" s="24">
        <v>2</v>
      </c>
      <c r="I719" s="25">
        <v>1</v>
      </c>
      <c r="J719" s="26">
        <v>1</v>
      </c>
      <c r="K719" s="24">
        <v>2</v>
      </c>
      <c r="L719" s="61">
        <v>0.64</v>
      </c>
      <c r="M719" s="27">
        <v>58.453125000000007</v>
      </c>
    </row>
    <row r="720" spans="1:13" x14ac:dyDescent="0.2">
      <c r="A720" s="23" t="s">
        <v>126</v>
      </c>
      <c r="B720" s="24">
        <v>0</v>
      </c>
      <c r="C720" s="25">
        <v>0</v>
      </c>
      <c r="D720" s="26">
        <v>0</v>
      </c>
      <c r="E720" s="24">
        <v>0</v>
      </c>
      <c r="F720" s="25">
        <v>0</v>
      </c>
      <c r="G720" s="26">
        <v>0</v>
      </c>
      <c r="H720" s="24">
        <v>0</v>
      </c>
      <c r="I720" s="25">
        <v>0</v>
      </c>
      <c r="J720" s="26">
        <v>0</v>
      </c>
      <c r="K720" s="24">
        <v>0</v>
      </c>
      <c r="L720" s="61">
        <v>0</v>
      </c>
      <c r="M720" s="27">
        <v>0</v>
      </c>
    </row>
    <row r="721" spans="1:13" x14ac:dyDescent="0.2">
      <c r="A721" s="23" t="s">
        <v>127</v>
      </c>
      <c r="B721" s="24">
        <v>5</v>
      </c>
      <c r="C721" s="25">
        <v>3</v>
      </c>
      <c r="D721" s="26">
        <v>2</v>
      </c>
      <c r="E721" s="24">
        <v>6</v>
      </c>
      <c r="F721" s="25">
        <v>3</v>
      </c>
      <c r="G721" s="26">
        <v>3</v>
      </c>
      <c r="H721" s="24">
        <v>7</v>
      </c>
      <c r="I721" s="25">
        <v>4</v>
      </c>
      <c r="J721" s="26">
        <v>3</v>
      </c>
      <c r="K721" s="24">
        <v>9</v>
      </c>
      <c r="L721" s="61">
        <v>2</v>
      </c>
      <c r="M721" s="27">
        <v>55.635000000000005</v>
      </c>
    </row>
    <row r="722" spans="1:13" x14ac:dyDescent="0.2">
      <c r="A722" s="23" t="s">
        <v>128</v>
      </c>
      <c r="B722" s="24">
        <v>2</v>
      </c>
      <c r="C722" s="25">
        <v>0</v>
      </c>
      <c r="D722" s="26">
        <v>2</v>
      </c>
      <c r="E722" s="24">
        <v>2</v>
      </c>
      <c r="F722" s="25">
        <v>0</v>
      </c>
      <c r="G722" s="26">
        <v>2</v>
      </c>
      <c r="H722" s="24">
        <v>2</v>
      </c>
      <c r="I722" s="25">
        <v>0</v>
      </c>
      <c r="J722" s="26">
        <v>2</v>
      </c>
      <c r="K722" s="24">
        <v>2</v>
      </c>
      <c r="L722" s="61">
        <v>0.26</v>
      </c>
      <c r="M722" s="27">
        <v>58</v>
      </c>
    </row>
    <row r="723" spans="1:13" x14ac:dyDescent="0.2">
      <c r="A723" s="23" t="s">
        <v>129</v>
      </c>
      <c r="B723" s="24">
        <v>7</v>
      </c>
      <c r="C723" s="25">
        <v>4</v>
      </c>
      <c r="D723" s="26">
        <v>3</v>
      </c>
      <c r="E723" s="24">
        <v>7</v>
      </c>
      <c r="F723" s="25">
        <v>4</v>
      </c>
      <c r="G723" s="26">
        <v>3</v>
      </c>
      <c r="H723" s="24">
        <v>10</v>
      </c>
      <c r="I723" s="25">
        <v>6</v>
      </c>
      <c r="J723" s="26">
        <v>4</v>
      </c>
      <c r="K723" s="24">
        <v>7</v>
      </c>
      <c r="L723" s="61">
        <v>4.3899999999999997</v>
      </c>
      <c r="M723" s="27">
        <v>63.800683371298405</v>
      </c>
    </row>
    <row r="724" spans="1:13" x14ac:dyDescent="0.2">
      <c r="A724" s="23" t="s">
        <v>130</v>
      </c>
      <c r="B724" s="24">
        <v>1</v>
      </c>
      <c r="C724" s="25">
        <v>0</v>
      </c>
      <c r="D724" s="26">
        <v>1</v>
      </c>
      <c r="E724" s="24">
        <v>1</v>
      </c>
      <c r="F724" s="25">
        <v>0</v>
      </c>
      <c r="G724" s="26">
        <v>1</v>
      </c>
      <c r="H724" s="24">
        <v>1</v>
      </c>
      <c r="I724" s="25">
        <v>0</v>
      </c>
      <c r="J724" s="26">
        <v>1</v>
      </c>
      <c r="K724" s="24">
        <v>1</v>
      </c>
      <c r="L724" s="61">
        <v>0.43</v>
      </c>
      <c r="M724" s="27">
        <v>51.5</v>
      </c>
    </row>
    <row r="725" spans="1:13" x14ac:dyDescent="0.2">
      <c r="A725" s="23" t="s">
        <v>131</v>
      </c>
      <c r="B725" s="24">
        <v>4</v>
      </c>
      <c r="C725" s="25">
        <v>1</v>
      </c>
      <c r="D725" s="26">
        <v>3</v>
      </c>
      <c r="E725" s="24">
        <v>4</v>
      </c>
      <c r="F725" s="25">
        <v>1</v>
      </c>
      <c r="G725" s="26">
        <v>3</v>
      </c>
      <c r="H725" s="24">
        <v>4</v>
      </c>
      <c r="I725" s="25">
        <v>1</v>
      </c>
      <c r="J725" s="26">
        <v>3</v>
      </c>
      <c r="K725" s="24">
        <v>2</v>
      </c>
      <c r="L725" s="61">
        <v>0.33</v>
      </c>
      <c r="M725" s="27">
        <v>48.893939393939391</v>
      </c>
    </row>
    <row r="726" spans="1:13" x14ac:dyDescent="0.2">
      <c r="A726" s="23" t="s">
        <v>132</v>
      </c>
      <c r="B726" s="24">
        <v>1</v>
      </c>
      <c r="C726" s="25">
        <v>1</v>
      </c>
      <c r="D726" s="26">
        <v>0</v>
      </c>
      <c r="E726" s="24">
        <v>1</v>
      </c>
      <c r="F726" s="25">
        <v>1</v>
      </c>
      <c r="G726" s="26">
        <v>0</v>
      </c>
      <c r="H726" s="24">
        <v>1</v>
      </c>
      <c r="I726" s="25">
        <v>1</v>
      </c>
      <c r="J726" s="26">
        <v>0</v>
      </c>
      <c r="K726" s="24">
        <v>1</v>
      </c>
      <c r="L726" s="61">
        <v>0.6</v>
      </c>
      <c r="M726" s="27">
        <v>47.5</v>
      </c>
    </row>
    <row r="727" spans="1:13" x14ac:dyDescent="0.2">
      <c r="A727" s="23" t="s">
        <v>133</v>
      </c>
      <c r="B727" s="24">
        <v>5</v>
      </c>
      <c r="C727" s="25">
        <v>2</v>
      </c>
      <c r="D727" s="26">
        <v>3</v>
      </c>
      <c r="E727" s="24">
        <v>5</v>
      </c>
      <c r="F727" s="25">
        <v>2</v>
      </c>
      <c r="G727" s="26">
        <v>3</v>
      </c>
      <c r="H727" s="24">
        <v>5</v>
      </c>
      <c r="I727" s="25">
        <v>2</v>
      </c>
      <c r="J727" s="26">
        <v>3</v>
      </c>
      <c r="K727" s="24">
        <v>10</v>
      </c>
      <c r="L727" s="61">
        <v>3.8200000000000003</v>
      </c>
      <c r="M727" s="27">
        <v>55.654450261780092</v>
      </c>
    </row>
    <row r="728" spans="1:13" x14ac:dyDescent="0.2">
      <c r="A728" s="23" t="s">
        <v>134</v>
      </c>
      <c r="B728" s="24">
        <v>5</v>
      </c>
      <c r="C728" s="25">
        <v>2</v>
      </c>
      <c r="D728" s="26">
        <v>3</v>
      </c>
      <c r="E728" s="24">
        <v>5</v>
      </c>
      <c r="F728" s="25">
        <v>2</v>
      </c>
      <c r="G728" s="26">
        <v>3</v>
      </c>
      <c r="H728" s="24">
        <v>5</v>
      </c>
      <c r="I728" s="25">
        <v>2</v>
      </c>
      <c r="J728" s="26">
        <v>3</v>
      </c>
      <c r="K728" s="24">
        <v>10</v>
      </c>
      <c r="L728" s="61">
        <v>2.4400000000000004</v>
      </c>
      <c r="M728" s="27">
        <v>53.475409836065559</v>
      </c>
    </row>
    <row r="729" spans="1:13" ht="13.5" thickBot="1" x14ac:dyDescent="0.25">
      <c r="A729" s="28" t="s">
        <v>135</v>
      </c>
      <c r="B729" s="29">
        <v>2</v>
      </c>
      <c r="C729" s="30">
        <v>0</v>
      </c>
      <c r="D729" s="31">
        <v>2</v>
      </c>
      <c r="E729" s="29">
        <v>2</v>
      </c>
      <c r="F729" s="30">
        <v>0</v>
      </c>
      <c r="G729" s="31">
        <v>2</v>
      </c>
      <c r="H729" s="29">
        <v>2</v>
      </c>
      <c r="I729" s="30">
        <v>0</v>
      </c>
      <c r="J729" s="31">
        <v>2</v>
      </c>
      <c r="K729" s="29">
        <v>4</v>
      </c>
      <c r="L729" s="74">
        <v>0.5</v>
      </c>
      <c r="M729" s="32">
        <v>62.34</v>
      </c>
    </row>
    <row r="730" spans="1:13" ht="13.5" thickBot="1" x14ac:dyDescent="0.25">
      <c r="A730" s="1185" t="s">
        <v>115</v>
      </c>
      <c r="B730" s="1186">
        <v>49</v>
      </c>
      <c r="C730" s="1187">
        <v>19</v>
      </c>
      <c r="D730" s="1188">
        <v>30</v>
      </c>
      <c r="E730" s="1186">
        <v>50</v>
      </c>
      <c r="F730" s="1187">
        <v>19</v>
      </c>
      <c r="G730" s="1188">
        <v>31</v>
      </c>
      <c r="H730" s="1186">
        <v>54</v>
      </c>
      <c r="I730" s="1187">
        <v>22</v>
      </c>
      <c r="J730" s="1188">
        <v>32</v>
      </c>
      <c r="K730" s="1186">
        <v>73</v>
      </c>
      <c r="L730" s="1189">
        <v>25.94</v>
      </c>
      <c r="M730" s="1190">
        <v>54.622205088666149</v>
      </c>
    </row>
    <row r="732" spans="1:13" ht="13.5" thickBot="1" x14ac:dyDescent="0.25">
      <c r="A732" s="11" t="s">
        <v>279</v>
      </c>
      <c r="B732" s="11"/>
    </row>
    <row r="733" spans="1:13" x14ac:dyDescent="0.2">
      <c r="A733" s="1002" t="s">
        <v>113</v>
      </c>
      <c r="B733" s="1004" t="s">
        <v>5</v>
      </c>
      <c r="C733" s="1005"/>
      <c r="D733" s="1006"/>
      <c r="E733" s="1004" t="s">
        <v>6</v>
      </c>
      <c r="F733" s="1005"/>
      <c r="G733" s="1006"/>
      <c r="H733" s="1004" t="s">
        <v>7</v>
      </c>
      <c r="I733" s="1005"/>
      <c r="J733" s="1006"/>
      <c r="K733" s="1007" t="s">
        <v>114</v>
      </c>
      <c r="L733" s="1008"/>
      <c r="M733" s="1009"/>
    </row>
    <row r="734" spans="1:13" ht="26.25" thickBot="1" x14ac:dyDescent="0.25">
      <c r="A734" s="1003"/>
      <c r="B734" s="12" t="s">
        <v>115</v>
      </c>
      <c r="C734" s="13" t="s">
        <v>116</v>
      </c>
      <c r="D734" s="14" t="s">
        <v>117</v>
      </c>
      <c r="E734" s="12" t="s">
        <v>115</v>
      </c>
      <c r="F734" s="13" t="s">
        <v>116</v>
      </c>
      <c r="G734" s="14" t="s">
        <v>117</v>
      </c>
      <c r="H734" s="12" t="s">
        <v>115</v>
      </c>
      <c r="I734" s="13" t="s">
        <v>116</v>
      </c>
      <c r="J734" s="14" t="s">
        <v>117</v>
      </c>
      <c r="K734" s="15" t="s">
        <v>118</v>
      </c>
      <c r="L734" s="954" t="s">
        <v>119</v>
      </c>
      <c r="M734" s="16" t="s">
        <v>120</v>
      </c>
    </row>
    <row r="735" spans="1:13" x14ac:dyDescent="0.2">
      <c r="A735" s="17" t="s">
        <v>121</v>
      </c>
      <c r="B735" s="18">
        <v>4</v>
      </c>
      <c r="C735" s="19">
        <v>0</v>
      </c>
      <c r="D735" s="20">
        <v>4</v>
      </c>
      <c r="E735" s="18">
        <v>4</v>
      </c>
      <c r="F735" s="19">
        <v>0</v>
      </c>
      <c r="G735" s="20">
        <v>4</v>
      </c>
      <c r="H735" s="18">
        <v>9</v>
      </c>
      <c r="I735" s="19">
        <v>0</v>
      </c>
      <c r="J735" s="20">
        <v>9</v>
      </c>
      <c r="K735" s="21">
        <v>24</v>
      </c>
      <c r="L735" s="56">
        <v>7.21</v>
      </c>
      <c r="M735" s="22">
        <v>50.61650485436892</v>
      </c>
    </row>
    <row r="736" spans="1:13" x14ac:dyDescent="0.2">
      <c r="A736" s="23" t="s">
        <v>123</v>
      </c>
      <c r="B736" s="24">
        <v>0</v>
      </c>
      <c r="C736" s="25">
        <v>0</v>
      </c>
      <c r="D736" s="26">
        <v>0</v>
      </c>
      <c r="E736" s="24">
        <v>0</v>
      </c>
      <c r="F736" s="25">
        <v>0</v>
      </c>
      <c r="G736" s="26">
        <v>0</v>
      </c>
      <c r="H736" s="24">
        <v>0</v>
      </c>
      <c r="I736" s="25">
        <v>0</v>
      </c>
      <c r="J736" s="26">
        <v>0</v>
      </c>
      <c r="K736" s="24">
        <v>0</v>
      </c>
      <c r="L736" s="61">
        <v>0</v>
      </c>
      <c r="M736" s="27">
        <v>0</v>
      </c>
    </row>
    <row r="737" spans="1:13" x14ac:dyDescent="0.2">
      <c r="A737" s="23" t="s">
        <v>124</v>
      </c>
      <c r="B737" s="24">
        <v>1</v>
      </c>
      <c r="C737" s="25">
        <v>0</v>
      </c>
      <c r="D737" s="26">
        <v>1</v>
      </c>
      <c r="E737" s="24">
        <v>1</v>
      </c>
      <c r="F737" s="25">
        <v>0</v>
      </c>
      <c r="G737" s="26">
        <v>1</v>
      </c>
      <c r="H737" s="24">
        <v>2</v>
      </c>
      <c r="I737" s="25">
        <v>0</v>
      </c>
      <c r="J737" s="26">
        <v>2</v>
      </c>
      <c r="K737" s="24">
        <v>4</v>
      </c>
      <c r="L737" s="61">
        <v>1.34</v>
      </c>
      <c r="M737" s="27">
        <v>44.179104477611936</v>
      </c>
    </row>
    <row r="738" spans="1:13" x14ac:dyDescent="0.2">
      <c r="A738" s="23" t="s">
        <v>125</v>
      </c>
      <c r="B738" s="24">
        <v>1</v>
      </c>
      <c r="C738" s="25">
        <v>0</v>
      </c>
      <c r="D738" s="26">
        <v>1</v>
      </c>
      <c r="E738" s="24">
        <v>1</v>
      </c>
      <c r="F738" s="25">
        <v>0</v>
      </c>
      <c r="G738" s="26">
        <v>1</v>
      </c>
      <c r="H738" s="24">
        <v>1</v>
      </c>
      <c r="I738" s="25">
        <v>0</v>
      </c>
      <c r="J738" s="26">
        <v>1</v>
      </c>
      <c r="K738" s="24">
        <v>3</v>
      </c>
      <c r="L738" s="61">
        <v>2</v>
      </c>
      <c r="M738" s="27">
        <v>53.18</v>
      </c>
    </row>
    <row r="739" spans="1:13" x14ac:dyDescent="0.2">
      <c r="A739" s="23" t="s">
        <v>126</v>
      </c>
      <c r="B739" s="24">
        <v>0</v>
      </c>
      <c r="C739" s="25">
        <v>0</v>
      </c>
      <c r="D739" s="26">
        <v>0</v>
      </c>
      <c r="E739" s="24">
        <v>0</v>
      </c>
      <c r="F739" s="25">
        <v>0</v>
      </c>
      <c r="G739" s="26">
        <v>0</v>
      </c>
      <c r="H739" s="24">
        <v>0</v>
      </c>
      <c r="I739" s="25">
        <v>0</v>
      </c>
      <c r="J739" s="26">
        <v>0</v>
      </c>
      <c r="K739" s="24">
        <v>0</v>
      </c>
      <c r="L739" s="61">
        <v>0</v>
      </c>
      <c r="M739" s="27">
        <v>0</v>
      </c>
    </row>
    <row r="740" spans="1:13" x14ac:dyDescent="0.2">
      <c r="A740" s="23" t="s">
        <v>127</v>
      </c>
      <c r="B740" s="24">
        <v>0</v>
      </c>
      <c r="C740" s="25">
        <v>0</v>
      </c>
      <c r="D740" s="26">
        <v>0</v>
      </c>
      <c r="E740" s="24">
        <v>0</v>
      </c>
      <c r="F740" s="25">
        <v>0</v>
      </c>
      <c r="G740" s="26">
        <v>0</v>
      </c>
      <c r="H740" s="24">
        <v>0</v>
      </c>
      <c r="I740" s="25">
        <v>0</v>
      </c>
      <c r="J740" s="26">
        <v>0</v>
      </c>
      <c r="K740" s="24">
        <v>0</v>
      </c>
      <c r="L740" s="61">
        <v>0</v>
      </c>
      <c r="M740" s="27">
        <v>0</v>
      </c>
    </row>
    <row r="741" spans="1:13" x14ac:dyDescent="0.2">
      <c r="A741" s="23" t="s">
        <v>128</v>
      </c>
      <c r="B741" s="24">
        <v>0</v>
      </c>
      <c r="C741" s="25">
        <v>0</v>
      </c>
      <c r="D741" s="26">
        <v>0</v>
      </c>
      <c r="E741" s="24">
        <v>0</v>
      </c>
      <c r="F741" s="25">
        <v>0</v>
      </c>
      <c r="G741" s="26">
        <v>0</v>
      </c>
      <c r="H741" s="24">
        <v>0</v>
      </c>
      <c r="I741" s="25">
        <v>0</v>
      </c>
      <c r="J741" s="26">
        <v>0</v>
      </c>
      <c r="K741" s="24">
        <v>0</v>
      </c>
      <c r="L741" s="61">
        <v>0</v>
      </c>
      <c r="M741" s="27">
        <v>0</v>
      </c>
    </row>
    <row r="742" spans="1:13" x14ac:dyDescent="0.2">
      <c r="A742" s="23" t="s">
        <v>129</v>
      </c>
      <c r="B742" s="24">
        <v>1</v>
      </c>
      <c r="C742" s="25">
        <v>0</v>
      </c>
      <c r="D742" s="26">
        <v>1</v>
      </c>
      <c r="E742" s="24">
        <v>1</v>
      </c>
      <c r="F742" s="25">
        <v>0</v>
      </c>
      <c r="G742" s="26">
        <v>1</v>
      </c>
      <c r="H742" s="24">
        <v>1</v>
      </c>
      <c r="I742" s="25">
        <v>0</v>
      </c>
      <c r="J742" s="26">
        <v>1</v>
      </c>
      <c r="K742" s="24">
        <v>0</v>
      </c>
      <c r="L742" s="61">
        <v>0</v>
      </c>
      <c r="M742" s="27">
        <v>0</v>
      </c>
    </row>
    <row r="743" spans="1:13" x14ac:dyDescent="0.2">
      <c r="A743" s="23" t="s">
        <v>130</v>
      </c>
      <c r="B743" s="24">
        <v>0</v>
      </c>
      <c r="C743" s="25">
        <v>0</v>
      </c>
      <c r="D743" s="26">
        <v>0</v>
      </c>
      <c r="E743" s="24">
        <v>0</v>
      </c>
      <c r="F743" s="25">
        <v>0</v>
      </c>
      <c r="G743" s="26">
        <v>0</v>
      </c>
      <c r="H743" s="24">
        <v>0</v>
      </c>
      <c r="I743" s="25">
        <v>0</v>
      </c>
      <c r="J743" s="26">
        <v>0</v>
      </c>
      <c r="K743" s="24">
        <v>0</v>
      </c>
      <c r="L743" s="61">
        <v>0</v>
      </c>
      <c r="M743" s="27">
        <v>0</v>
      </c>
    </row>
    <row r="744" spans="1:13" x14ac:dyDescent="0.2">
      <c r="A744" s="23" t="s">
        <v>131</v>
      </c>
      <c r="B744" s="24">
        <v>0</v>
      </c>
      <c r="C744" s="25">
        <v>0</v>
      </c>
      <c r="D744" s="26">
        <v>0</v>
      </c>
      <c r="E744" s="24">
        <v>0</v>
      </c>
      <c r="F744" s="25">
        <v>0</v>
      </c>
      <c r="G744" s="26">
        <v>0</v>
      </c>
      <c r="H744" s="24">
        <v>0</v>
      </c>
      <c r="I744" s="25">
        <v>0</v>
      </c>
      <c r="J744" s="26">
        <v>0</v>
      </c>
      <c r="K744" s="24">
        <v>0</v>
      </c>
      <c r="L744" s="61">
        <v>0</v>
      </c>
      <c r="M744" s="27">
        <v>0</v>
      </c>
    </row>
    <row r="745" spans="1:13" x14ac:dyDescent="0.2">
      <c r="A745" s="23" t="s">
        <v>132</v>
      </c>
      <c r="B745" s="24">
        <v>0</v>
      </c>
      <c r="C745" s="25">
        <v>0</v>
      </c>
      <c r="D745" s="26">
        <v>0</v>
      </c>
      <c r="E745" s="24">
        <v>0</v>
      </c>
      <c r="F745" s="25">
        <v>0</v>
      </c>
      <c r="G745" s="26">
        <v>0</v>
      </c>
      <c r="H745" s="24">
        <v>0</v>
      </c>
      <c r="I745" s="25">
        <v>0</v>
      </c>
      <c r="J745" s="26">
        <v>0</v>
      </c>
      <c r="K745" s="24">
        <v>0</v>
      </c>
      <c r="L745" s="61">
        <v>0</v>
      </c>
      <c r="M745" s="27">
        <v>0</v>
      </c>
    </row>
    <row r="746" spans="1:13" x14ac:dyDescent="0.2">
      <c r="A746" s="23" t="s">
        <v>133</v>
      </c>
      <c r="B746" s="24">
        <v>1</v>
      </c>
      <c r="C746" s="25">
        <v>0</v>
      </c>
      <c r="D746" s="26">
        <v>1</v>
      </c>
      <c r="E746" s="24">
        <v>1</v>
      </c>
      <c r="F746" s="25">
        <v>0</v>
      </c>
      <c r="G746" s="26">
        <v>1</v>
      </c>
      <c r="H746" s="24">
        <v>2</v>
      </c>
      <c r="I746" s="25">
        <v>0</v>
      </c>
      <c r="J746" s="26">
        <v>2</v>
      </c>
      <c r="K746" s="24">
        <v>4</v>
      </c>
      <c r="L746" s="61">
        <v>2.12</v>
      </c>
      <c r="M746" s="27">
        <v>47.75</v>
      </c>
    </row>
    <row r="747" spans="1:13" x14ac:dyDescent="0.2">
      <c r="A747" s="23" t="s">
        <v>134</v>
      </c>
      <c r="B747" s="24">
        <v>2</v>
      </c>
      <c r="C747" s="25">
        <v>0</v>
      </c>
      <c r="D747" s="26">
        <v>2</v>
      </c>
      <c r="E747" s="24">
        <v>2</v>
      </c>
      <c r="F747" s="25">
        <v>0</v>
      </c>
      <c r="G747" s="26">
        <v>2</v>
      </c>
      <c r="H747" s="24">
        <v>2</v>
      </c>
      <c r="I747" s="25">
        <v>0</v>
      </c>
      <c r="J747" s="26">
        <v>2</v>
      </c>
      <c r="K747" s="24">
        <v>1</v>
      </c>
      <c r="L747" s="61">
        <v>1</v>
      </c>
      <c r="M747" s="27">
        <v>52.5</v>
      </c>
    </row>
    <row r="748" spans="1:13" ht="13.5" thickBot="1" x14ac:dyDescent="0.25">
      <c r="A748" s="28" t="s">
        <v>135</v>
      </c>
      <c r="B748" s="29">
        <v>0</v>
      </c>
      <c r="C748" s="30">
        <v>0</v>
      </c>
      <c r="D748" s="31">
        <v>0</v>
      </c>
      <c r="E748" s="29">
        <v>0</v>
      </c>
      <c r="F748" s="30">
        <v>0</v>
      </c>
      <c r="G748" s="31">
        <v>0</v>
      </c>
      <c r="H748" s="29">
        <v>0</v>
      </c>
      <c r="I748" s="30">
        <v>0</v>
      </c>
      <c r="J748" s="31">
        <v>0</v>
      </c>
      <c r="K748" s="29">
        <v>0</v>
      </c>
      <c r="L748" s="74">
        <v>0</v>
      </c>
      <c r="M748" s="32">
        <v>0</v>
      </c>
    </row>
    <row r="749" spans="1:13" ht="13.5" thickBot="1" x14ac:dyDescent="0.25">
      <c r="A749" s="1185" t="s">
        <v>115</v>
      </c>
      <c r="B749" s="1186">
        <v>10</v>
      </c>
      <c r="C749" s="1187">
        <v>0</v>
      </c>
      <c r="D749" s="1188">
        <v>10</v>
      </c>
      <c r="E749" s="1186">
        <v>10</v>
      </c>
      <c r="F749" s="1187">
        <v>0</v>
      </c>
      <c r="G749" s="1188">
        <v>10</v>
      </c>
      <c r="H749" s="1186">
        <v>17</v>
      </c>
      <c r="I749" s="1187">
        <v>0</v>
      </c>
      <c r="J749" s="1188">
        <v>17</v>
      </c>
      <c r="K749" s="1186">
        <v>35</v>
      </c>
      <c r="L749" s="1189">
        <v>13.670000000000002</v>
      </c>
      <c r="M749" s="1190">
        <v>50.053767373811247</v>
      </c>
    </row>
    <row r="751" spans="1:13" ht="13.5" thickBot="1" x14ac:dyDescent="0.25">
      <c r="A751" s="11" t="s">
        <v>280</v>
      </c>
      <c r="B751" s="11"/>
    </row>
    <row r="752" spans="1:13" x14ac:dyDescent="0.2">
      <c r="A752" s="1002" t="s">
        <v>113</v>
      </c>
      <c r="B752" s="1004" t="s">
        <v>5</v>
      </c>
      <c r="C752" s="1005"/>
      <c r="D752" s="1006"/>
      <c r="E752" s="1004" t="s">
        <v>6</v>
      </c>
      <c r="F752" s="1005"/>
      <c r="G752" s="1006"/>
      <c r="H752" s="1004" t="s">
        <v>7</v>
      </c>
      <c r="I752" s="1005"/>
      <c r="J752" s="1006"/>
      <c r="K752" s="1007" t="s">
        <v>114</v>
      </c>
      <c r="L752" s="1008"/>
      <c r="M752" s="1009"/>
    </row>
    <row r="753" spans="1:13" ht="26.25" thickBot="1" x14ac:dyDescent="0.25">
      <c r="A753" s="1003"/>
      <c r="B753" s="12" t="s">
        <v>115</v>
      </c>
      <c r="C753" s="13" t="s">
        <v>116</v>
      </c>
      <c r="D753" s="14" t="s">
        <v>117</v>
      </c>
      <c r="E753" s="12" t="s">
        <v>115</v>
      </c>
      <c r="F753" s="13" t="s">
        <v>116</v>
      </c>
      <c r="G753" s="14" t="s">
        <v>117</v>
      </c>
      <c r="H753" s="12" t="s">
        <v>115</v>
      </c>
      <c r="I753" s="13" t="s">
        <v>116</v>
      </c>
      <c r="J753" s="14" t="s">
        <v>117</v>
      </c>
      <c r="K753" s="15" t="s">
        <v>118</v>
      </c>
      <c r="L753" s="954" t="s">
        <v>119</v>
      </c>
      <c r="M753" s="16" t="s">
        <v>120</v>
      </c>
    </row>
    <row r="754" spans="1:13" x14ac:dyDescent="0.2">
      <c r="A754" s="17" t="s">
        <v>121</v>
      </c>
      <c r="B754" s="18">
        <v>6</v>
      </c>
      <c r="C754" s="19">
        <v>1</v>
      </c>
      <c r="D754" s="20">
        <v>5</v>
      </c>
      <c r="E754" s="18">
        <v>6</v>
      </c>
      <c r="F754" s="19">
        <v>1</v>
      </c>
      <c r="G754" s="20">
        <v>5</v>
      </c>
      <c r="H754" s="18">
        <v>9</v>
      </c>
      <c r="I754" s="19">
        <v>1</v>
      </c>
      <c r="J754" s="20">
        <v>8</v>
      </c>
      <c r="K754" s="21">
        <v>48</v>
      </c>
      <c r="L754" s="56">
        <v>9.69</v>
      </c>
      <c r="M754" s="22">
        <v>47.087203302373588</v>
      </c>
    </row>
    <row r="755" spans="1:13" x14ac:dyDescent="0.2">
      <c r="A755" s="23" t="s">
        <v>123</v>
      </c>
      <c r="B755" s="24">
        <v>1</v>
      </c>
      <c r="C755" s="25">
        <v>1</v>
      </c>
      <c r="D755" s="26">
        <v>0</v>
      </c>
      <c r="E755" s="24">
        <v>1</v>
      </c>
      <c r="F755" s="25">
        <v>1</v>
      </c>
      <c r="G755" s="26">
        <v>0</v>
      </c>
      <c r="H755" s="24">
        <v>1</v>
      </c>
      <c r="I755" s="25">
        <v>1</v>
      </c>
      <c r="J755" s="26">
        <v>0</v>
      </c>
      <c r="K755" s="24">
        <v>1</v>
      </c>
      <c r="L755" s="61">
        <v>0.2</v>
      </c>
      <c r="M755" s="27">
        <v>69.5</v>
      </c>
    </row>
    <row r="756" spans="1:13" x14ac:dyDescent="0.2">
      <c r="A756" s="23" t="s">
        <v>124</v>
      </c>
      <c r="B756" s="24">
        <v>1</v>
      </c>
      <c r="C756" s="25">
        <v>0</v>
      </c>
      <c r="D756" s="26">
        <v>1</v>
      </c>
      <c r="E756" s="24">
        <v>1</v>
      </c>
      <c r="F756" s="25">
        <v>0</v>
      </c>
      <c r="G756" s="26">
        <v>1</v>
      </c>
      <c r="H756" s="24">
        <v>2</v>
      </c>
      <c r="I756" s="25">
        <v>0</v>
      </c>
      <c r="J756" s="26">
        <v>2</v>
      </c>
      <c r="K756" s="24">
        <v>4</v>
      </c>
      <c r="L756" s="61">
        <v>1.4700000000000002</v>
      </c>
      <c r="M756" s="27">
        <v>39.914965986394549</v>
      </c>
    </row>
    <row r="757" spans="1:13" x14ac:dyDescent="0.2">
      <c r="A757" s="23" t="s">
        <v>125</v>
      </c>
      <c r="B757" s="24">
        <v>1</v>
      </c>
      <c r="C757" s="25">
        <v>0</v>
      </c>
      <c r="D757" s="26">
        <v>1</v>
      </c>
      <c r="E757" s="24">
        <v>1</v>
      </c>
      <c r="F757" s="25">
        <v>0</v>
      </c>
      <c r="G757" s="26">
        <v>1</v>
      </c>
      <c r="H757" s="24">
        <v>2</v>
      </c>
      <c r="I757" s="25">
        <v>0</v>
      </c>
      <c r="J757" s="26">
        <v>2</v>
      </c>
      <c r="K757" s="24">
        <v>4</v>
      </c>
      <c r="L757" s="61">
        <v>2.77</v>
      </c>
      <c r="M757" s="27">
        <v>47.799638989169679</v>
      </c>
    </row>
    <row r="758" spans="1:13" x14ac:dyDescent="0.2">
      <c r="A758" s="23" t="s">
        <v>126</v>
      </c>
      <c r="B758" s="24">
        <v>0</v>
      </c>
      <c r="C758" s="25">
        <v>0</v>
      </c>
      <c r="D758" s="26">
        <v>0</v>
      </c>
      <c r="E758" s="24">
        <v>0</v>
      </c>
      <c r="F758" s="25">
        <v>0</v>
      </c>
      <c r="G758" s="26">
        <v>0</v>
      </c>
      <c r="H758" s="24">
        <v>0</v>
      </c>
      <c r="I758" s="25">
        <v>0</v>
      </c>
      <c r="J758" s="26">
        <v>0</v>
      </c>
      <c r="K758" s="24">
        <v>0</v>
      </c>
      <c r="L758" s="61">
        <v>0</v>
      </c>
      <c r="M758" s="27">
        <v>0</v>
      </c>
    </row>
    <row r="759" spans="1:13" x14ac:dyDescent="0.2">
      <c r="A759" s="23" t="s">
        <v>127</v>
      </c>
      <c r="B759" s="24">
        <v>1</v>
      </c>
      <c r="C759" s="25">
        <v>0</v>
      </c>
      <c r="D759" s="26">
        <v>1</v>
      </c>
      <c r="E759" s="24">
        <v>1</v>
      </c>
      <c r="F759" s="25">
        <v>0</v>
      </c>
      <c r="G759" s="26">
        <v>1</v>
      </c>
      <c r="H759" s="24">
        <v>3</v>
      </c>
      <c r="I759" s="25">
        <v>0</v>
      </c>
      <c r="J759" s="26">
        <v>3</v>
      </c>
      <c r="K759" s="24">
        <v>9</v>
      </c>
      <c r="L759" s="61">
        <v>2.1900000000000004</v>
      </c>
      <c r="M759" s="27">
        <v>38.915525114155244</v>
      </c>
    </row>
    <row r="760" spans="1:13" x14ac:dyDescent="0.2">
      <c r="A760" s="23" t="s">
        <v>128</v>
      </c>
      <c r="B760" s="24">
        <v>1</v>
      </c>
      <c r="C760" s="25">
        <v>0</v>
      </c>
      <c r="D760" s="26">
        <v>1</v>
      </c>
      <c r="E760" s="24">
        <v>1</v>
      </c>
      <c r="F760" s="25">
        <v>0</v>
      </c>
      <c r="G760" s="26">
        <v>1</v>
      </c>
      <c r="H760" s="24">
        <v>1</v>
      </c>
      <c r="I760" s="25">
        <v>0</v>
      </c>
      <c r="J760" s="26">
        <v>1</v>
      </c>
      <c r="K760" s="24">
        <v>0</v>
      </c>
      <c r="L760" s="61">
        <v>0</v>
      </c>
      <c r="M760" s="27">
        <v>0</v>
      </c>
    </row>
    <row r="761" spans="1:13" x14ac:dyDescent="0.2">
      <c r="A761" s="23" t="s">
        <v>129</v>
      </c>
      <c r="B761" s="24">
        <v>1</v>
      </c>
      <c r="C761" s="25">
        <v>0</v>
      </c>
      <c r="D761" s="26">
        <v>1</v>
      </c>
      <c r="E761" s="24">
        <v>1</v>
      </c>
      <c r="F761" s="25">
        <v>0</v>
      </c>
      <c r="G761" s="26">
        <v>1</v>
      </c>
      <c r="H761" s="24">
        <v>2</v>
      </c>
      <c r="I761" s="25">
        <v>0</v>
      </c>
      <c r="J761" s="26">
        <v>2</v>
      </c>
      <c r="K761" s="24">
        <v>0</v>
      </c>
      <c r="L761" s="61">
        <v>0</v>
      </c>
      <c r="M761" s="27">
        <v>0</v>
      </c>
    </row>
    <row r="762" spans="1:13" x14ac:dyDescent="0.2">
      <c r="A762" s="23" t="s">
        <v>130</v>
      </c>
      <c r="B762" s="24">
        <v>1</v>
      </c>
      <c r="C762" s="25">
        <v>0</v>
      </c>
      <c r="D762" s="26">
        <v>1</v>
      </c>
      <c r="E762" s="24">
        <v>1</v>
      </c>
      <c r="F762" s="25">
        <v>0</v>
      </c>
      <c r="G762" s="26">
        <v>1</v>
      </c>
      <c r="H762" s="24">
        <v>2</v>
      </c>
      <c r="I762" s="25">
        <v>0</v>
      </c>
      <c r="J762" s="26">
        <v>2</v>
      </c>
      <c r="K762" s="24">
        <v>0</v>
      </c>
      <c r="L762" s="61">
        <v>0</v>
      </c>
      <c r="M762" s="27">
        <v>0</v>
      </c>
    </row>
    <row r="763" spans="1:13" x14ac:dyDescent="0.2">
      <c r="A763" s="23" t="s">
        <v>131</v>
      </c>
      <c r="B763" s="24">
        <v>0</v>
      </c>
      <c r="C763" s="25">
        <v>0</v>
      </c>
      <c r="D763" s="26">
        <v>0</v>
      </c>
      <c r="E763" s="24">
        <v>0</v>
      </c>
      <c r="F763" s="25">
        <v>0</v>
      </c>
      <c r="G763" s="26">
        <v>0</v>
      </c>
      <c r="H763" s="24">
        <v>0</v>
      </c>
      <c r="I763" s="25">
        <v>0</v>
      </c>
      <c r="J763" s="26">
        <v>0</v>
      </c>
      <c r="K763" s="24">
        <v>0</v>
      </c>
      <c r="L763" s="61">
        <v>0</v>
      </c>
      <c r="M763" s="27">
        <v>0</v>
      </c>
    </row>
    <row r="764" spans="1:13" x14ac:dyDescent="0.2">
      <c r="A764" s="23" t="s">
        <v>132</v>
      </c>
      <c r="B764" s="24">
        <v>3</v>
      </c>
      <c r="C764" s="25">
        <v>0</v>
      </c>
      <c r="D764" s="26">
        <v>3</v>
      </c>
      <c r="E764" s="24">
        <v>3</v>
      </c>
      <c r="F764" s="25">
        <v>0</v>
      </c>
      <c r="G764" s="26">
        <v>3</v>
      </c>
      <c r="H764" s="24">
        <v>4</v>
      </c>
      <c r="I764" s="25">
        <v>0</v>
      </c>
      <c r="J764" s="26">
        <v>4</v>
      </c>
      <c r="K764" s="24">
        <v>14</v>
      </c>
      <c r="L764" s="61">
        <v>3.589999999999999</v>
      </c>
      <c r="M764" s="27">
        <v>49.076601671309206</v>
      </c>
    </row>
    <row r="765" spans="1:13" x14ac:dyDescent="0.2">
      <c r="A765" s="23" t="s">
        <v>133</v>
      </c>
      <c r="B765" s="24">
        <v>3</v>
      </c>
      <c r="C765" s="25">
        <v>2</v>
      </c>
      <c r="D765" s="26">
        <v>1</v>
      </c>
      <c r="E765" s="24">
        <v>3</v>
      </c>
      <c r="F765" s="25">
        <v>2</v>
      </c>
      <c r="G765" s="26">
        <v>1</v>
      </c>
      <c r="H765" s="24">
        <v>4</v>
      </c>
      <c r="I765" s="25">
        <v>2</v>
      </c>
      <c r="J765" s="26">
        <v>2</v>
      </c>
      <c r="K765" s="24">
        <v>5</v>
      </c>
      <c r="L765" s="61">
        <v>1.2700000000000002</v>
      </c>
      <c r="M765" s="27">
        <v>52.846456692913392</v>
      </c>
    </row>
    <row r="766" spans="1:13" x14ac:dyDescent="0.2">
      <c r="A766" s="23" t="s">
        <v>134</v>
      </c>
      <c r="B766" s="24">
        <v>4</v>
      </c>
      <c r="C766" s="25">
        <v>2</v>
      </c>
      <c r="D766" s="26">
        <v>2</v>
      </c>
      <c r="E766" s="24">
        <v>4</v>
      </c>
      <c r="F766" s="25">
        <v>2</v>
      </c>
      <c r="G766" s="26">
        <v>2</v>
      </c>
      <c r="H766" s="24">
        <v>6</v>
      </c>
      <c r="I766" s="25">
        <v>2</v>
      </c>
      <c r="J766" s="26">
        <v>4</v>
      </c>
      <c r="K766" s="24">
        <v>14</v>
      </c>
      <c r="L766" s="61">
        <v>2.4899999999999993</v>
      </c>
      <c r="M766" s="27">
        <v>46.5843373493976</v>
      </c>
    </row>
    <row r="767" spans="1:13" ht="13.5" thickBot="1" x14ac:dyDescent="0.25">
      <c r="A767" s="28" t="s">
        <v>135</v>
      </c>
      <c r="B767" s="29">
        <v>2</v>
      </c>
      <c r="C767" s="30">
        <v>1</v>
      </c>
      <c r="D767" s="31">
        <v>1</v>
      </c>
      <c r="E767" s="29">
        <v>2</v>
      </c>
      <c r="F767" s="30">
        <v>1</v>
      </c>
      <c r="G767" s="31">
        <v>1</v>
      </c>
      <c r="H767" s="29">
        <v>3</v>
      </c>
      <c r="I767" s="30">
        <v>1</v>
      </c>
      <c r="J767" s="31">
        <v>2</v>
      </c>
      <c r="K767" s="29">
        <v>5</v>
      </c>
      <c r="L767" s="74">
        <v>1.1400000000000001</v>
      </c>
      <c r="M767" s="32">
        <v>51.736842105263158</v>
      </c>
    </row>
    <row r="768" spans="1:13" ht="13.5" thickBot="1" x14ac:dyDescent="0.25">
      <c r="A768" s="1185" t="s">
        <v>115</v>
      </c>
      <c r="B768" s="1186">
        <v>25</v>
      </c>
      <c r="C768" s="1187">
        <v>7</v>
      </c>
      <c r="D768" s="1188">
        <v>18</v>
      </c>
      <c r="E768" s="1186">
        <v>25</v>
      </c>
      <c r="F768" s="1187">
        <v>7</v>
      </c>
      <c r="G768" s="1188">
        <v>18</v>
      </c>
      <c r="H768" s="1186">
        <v>39</v>
      </c>
      <c r="I768" s="1187">
        <v>7</v>
      </c>
      <c r="J768" s="1188">
        <v>32</v>
      </c>
      <c r="K768" s="1186">
        <v>102</v>
      </c>
      <c r="L768" s="1189">
        <v>24.81</v>
      </c>
      <c r="M768" s="1190">
        <v>46.946997178557041</v>
      </c>
    </row>
    <row r="770" spans="1:13" ht="13.5" thickBot="1" x14ac:dyDescent="0.25">
      <c r="A770" s="11" t="s">
        <v>281</v>
      </c>
      <c r="B770" s="11"/>
    </row>
    <row r="771" spans="1:13" x14ac:dyDescent="0.2">
      <c r="A771" s="1002" t="s">
        <v>113</v>
      </c>
      <c r="B771" s="1004" t="s">
        <v>5</v>
      </c>
      <c r="C771" s="1005"/>
      <c r="D771" s="1006"/>
      <c r="E771" s="1004" t="s">
        <v>6</v>
      </c>
      <c r="F771" s="1005"/>
      <c r="G771" s="1006"/>
      <c r="H771" s="1004" t="s">
        <v>7</v>
      </c>
      <c r="I771" s="1005"/>
      <c r="J771" s="1006"/>
      <c r="K771" s="1007" t="s">
        <v>114</v>
      </c>
      <c r="L771" s="1008"/>
      <c r="M771" s="1009"/>
    </row>
    <row r="772" spans="1:13" ht="26.25" thickBot="1" x14ac:dyDescent="0.25">
      <c r="A772" s="1003"/>
      <c r="B772" s="12" t="s">
        <v>115</v>
      </c>
      <c r="C772" s="13" t="s">
        <v>116</v>
      </c>
      <c r="D772" s="14" t="s">
        <v>117</v>
      </c>
      <c r="E772" s="12" t="s">
        <v>115</v>
      </c>
      <c r="F772" s="13" t="s">
        <v>116</v>
      </c>
      <c r="G772" s="14" t="s">
        <v>117</v>
      </c>
      <c r="H772" s="12" t="s">
        <v>115</v>
      </c>
      <c r="I772" s="13" t="s">
        <v>116</v>
      </c>
      <c r="J772" s="14" t="s">
        <v>117</v>
      </c>
      <c r="K772" s="15" t="s">
        <v>118</v>
      </c>
      <c r="L772" s="954" t="s">
        <v>119</v>
      </c>
      <c r="M772" s="16" t="s">
        <v>120</v>
      </c>
    </row>
    <row r="773" spans="1:13" x14ac:dyDescent="0.2">
      <c r="A773" s="17" t="s">
        <v>121</v>
      </c>
      <c r="B773" s="18">
        <v>2</v>
      </c>
      <c r="C773" s="19">
        <v>0</v>
      </c>
      <c r="D773" s="20">
        <v>2</v>
      </c>
      <c r="E773" s="18">
        <v>2</v>
      </c>
      <c r="F773" s="19">
        <v>0</v>
      </c>
      <c r="G773" s="20">
        <v>2</v>
      </c>
      <c r="H773" s="18">
        <v>3</v>
      </c>
      <c r="I773" s="19">
        <v>0</v>
      </c>
      <c r="J773" s="20">
        <v>3</v>
      </c>
      <c r="K773" s="21">
        <v>8</v>
      </c>
      <c r="L773" s="56">
        <v>1.58</v>
      </c>
      <c r="M773" s="22">
        <v>56.721518987341767</v>
      </c>
    </row>
    <row r="774" spans="1:13" x14ac:dyDescent="0.2">
      <c r="A774" s="23" t="s">
        <v>123</v>
      </c>
      <c r="B774" s="24">
        <v>0</v>
      </c>
      <c r="C774" s="25">
        <v>0</v>
      </c>
      <c r="D774" s="26">
        <v>0</v>
      </c>
      <c r="E774" s="24">
        <v>0</v>
      </c>
      <c r="F774" s="25">
        <v>0</v>
      </c>
      <c r="G774" s="26">
        <v>0</v>
      </c>
      <c r="H774" s="24">
        <v>0</v>
      </c>
      <c r="I774" s="25">
        <v>0</v>
      </c>
      <c r="J774" s="26">
        <v>0</v>
      </c>
      <c r="K774" s="24">
        <v>0</v>
      </c>
      <c r="L774" s="61">
        <v>0</v>
      </c>
      <c r="M774" s="27">
        <v>0</v>
      </c>
    </row>
    <row r="775" spans="1:13" x14ac:dyDescent="0.2">
      <c r="A775" s="23" t="s">
        <v>124</v>
      </c>
      <c r="B775" s="24">
        <v>0</v>
      </c>
      <c r="C775" s="25">
        <v>0</v>
      </c>
      <c r="D775" s="26">
        <v>0</v>
      </c>
      <c r="E775" s="24">
        <v>0</v>
      </c>
      <c r="F775" s="25">
        <v>0</v>
      </c>
      <c r="G775" s="26">
        <v>0</v>
      </c>
      <c r="H775" s="24">
        <v>0</v>
      </c>
      <c r="I775" s="25">
        <v>0</v>
      </c>
      <c r="J775" s="26">
        <v>0</v>
      </c>
      <c r="K775" s="24">
        <v>0</v>
      </c>
      <c r="L775" s="61">
        <v>0</v>
      </c>
      <c r="M775" s="27">
        <v>0</v>
      </c>
    </row>
    <row r="776" spans="1:13" x14ac:dyDescent="0.2">
      <c r="A776" s="23" t="s">
        <v>125</v>
      </c>
      <c r="B776" s="24">
        <v>0</v>
      </c>
      <c r="C776" s="25">
        <v>0</v>
      </c>
      <c r="D776" s="26">
        <v>0</v>
      </c>
      <c r="E776" s="24">
        <v>0</v>
      </c>
      <c r="F776" s="25">
        <v>0</v>
      </c>
      <c r="G776" s="26">
        <v>0</v>
      </c>
      <c r="H776" s="24">
        <v>0</v>
      </c>
      <c r="I776" s="25">
        <v>0</v>
      </c>
      <c r="J776" s="26">
        <v>0</v>
      </c>
      <c r="K776" s="24">
        <v>0</v>
      </c>
      <c r="L776" s="61">
        <v>0</v>
      </c>
      <c r="M776" s="27">
        <v>0</v>
      </c>
    </row>
    <row r="777" spans="1:13" x14ac:dyDescent="0.2">
      <c r="A777" s="23" t="s">
        <v>126</v>
      </c>
      <c r="B777" s="24">
        <v>0</v>
      </c>
      <c r="C777" s="25">
        <v>0</v>
      </c>
      <c r="D777" s="26">
        <v>0</v>
      </c>
      <c r="E777" s="24">
        <v>0</v>
      </c>
      <c r="F777" s="25">
        <v>0</v>
      </c>
      <c r="G777" s="26">
        <v>0</v>
      </c>
      <c r="H777" s="24">
        <v>0</v>
      </c>
      <c r="I777" s="25">
        <v>0</v>
      </c>
      <c r="J777" s="26">
        <v>0</v>
      </c>
      <c r="K777" s="24">
        <v>0</v>
      </c>
      <c r="L777" s="61">
        <v>0</v>
      </c>
      <c r="M777" s="27">
        <v>0</v>
      </c>
    </row>
    <row r="778" spans="1:13" x14ac:dyDescent="0.2">
      <c r="A778" s="23" t="s">
        <v>127</v>
      </c>
      <c r="B778" s="24">
        <v>1</v>
      </c>
      <c r="C778" s="25">
        <v>0</v>
      </c>
      <c r="D778" s="26">
        <v>1</v>
      </c>
      <c r="E778" s="24">
        <v>1</v>
      </c>
      <c r="F778" s="25">
        <v>0</v>
      </c>
      <c r="G778" s="26">
        <v>1</v>
      </c>
      <c r="H778" s="24">
        <v>2</v>
      </c>
      <c r="I778" s="25">
        <v>0</v>
      </c>
      <c r="J778" s="26">
        <v>2</v>
      </c>
      <c r="K778" s="24">
        <v>2</v>
      </c>
      <c r="L778" s="61">
        <v>0.14000000000000001</v>
      </c>
      <c r="M778" s="27">
        <v>52.5</v>
      </c>
    </row>
    <row r="779" spans="1:13" x14ac:dyDescent="0.2">
      <c r="A779" s="23" t="s">
        <v>128</v>
      </c>
      <c r="B779" s="24">
        <v>0</v>
      </c>
      <c r="C779" s="25">
        <v>0</v>
      </c>
      <c r="D779" s="26">
        <v>0</v>
      </c>
      <c r="E779" s="24">
        <v>0</v>
      </c>
      <c r="F779" s="25">
        <v>0</v>
      </c>
      <c r="G779" s="26">
        <v>0</v>
      </c>
      <c r="H779" s="24">
        <v>0</v>
      </c>
      <c r="I779" s="25">
        <v>0</v>
      </c>
      <c r="J779" s="26">
        <v>0</v>
      </c>
      <c r="K779" s="24">
        <v>0</v>
      </c>
      <c r="L779" s="61">
        <v>0</v>
      </c>
      <c r="M779" s="27">
        <v>0</v>
      </c>
    </row>
    <row r="780" spans="1:13" x14ac:dyDescent="0.2">
      <c r="A780" s="23" t="s">
        <v>129</v>
      </c>
      <c r="B780" s="24">
        <v>1</v>
      </c>
      <c r="C780" s="25">
        <v>0</v>
      </c>
      <c r="D780" s="26">
        <v>1</v>
      </c>
      <c r="E780" s="24">
        <v>1</v>
      </c>
      <c r="F780" s="25">
        <v>0</v>
      </c>
      <c r="G780" s="26">
        <v>1</v>
      </c>
      <c r="H780" s="24">
        <v>1</v>
      </c>
      <c r="I780" s="25">
        <v>0</v>
      </c>
      <c r="J780" s="26">
        <v>1</v>
      </c>
      <c r="K780" s="24">
        <v>0</v>
      </c>
      <c r="L780" s="61">
        <v>0</v>
      </c>
      <c r="M780" s="27">
        <v>0</v>
      </c>
    </row>
    <row r="781" spans="1:13" x14ac:dyDescent="0.2">
      <c r="A781" s="23" t="s">
        <v>130</v>
      </c>
      <c r="B781" s="24">
        <v>1</v>
      </c>
      <c r="C781" s="25">
        <v>0</v>
      </c>
      <c r="D781" s="26">
        <v>1</v>
      </c>
      <c r="E781" s="24">
        <v>1</v>
      </c>
      <c r="F781" s="25">
        <v>0</v>
      </c>
      <c r="G781" s="26">
        <v>1</v>
      </c>
      <c r="H781" s="24">
        <v>1</v>
      </c>
      <c r="I781" s="25">
        <v>0</v>
      </c>
      <c r="J781" s="26">
        <v>1</v>
      </c>
      <c r="K781" s="24">
        <v>1</v>
      </c>
      <c r="L781" s="61">
        <v>7.0000000000000007E-2</v>
      </c>
      <c r="M781" s="27">
        <v>36.5</v>
      </c>
    </row>
    <row r="782" spans="1:13" x14ac:dyDescent="0.2">
      <c r="A782" s="23" t="s">
        <v>131</v>
      </c>
      <c r="B782" s="24">
        <v>0</v>
      </c>
      <c r="C782" s="25">
        <v>0</v>
      </c>
      <c r="D782" s="26">
        <v>0</v>
      </c>
      <c r="E782" s="24">
        <v>0</v>
      </c>
      <c r="F782" s="25">
        <v>0</v>
      </c>
      <c r="G782" s="26">
        <v>0</v>
      </c>
      <c r="H782" s="24">
        <v>0</v>
      </c>
      <c r="I782" s="25">
        <v>0</v>
      </c>
      <c r="J782" s="26">
        <v>0</v>
      </c>
      <c r="K782" s="24">
        <v>0</v>
      </c>
      <c r="L782" s="61">
        <v>0</v>
      </c>
      <c r="M782" s="27">
        <v>0</v>
      </c>
    </row>
    <row r="783" spans="1:13" x14ac:dyDescent="0.2">
      <c r="A783" s="23" t="s">
        <v>132</v>
      </c>
      <c r="B783" s="24">
        <v>1</v>
      </c>
      <c r="C783" s="25">
        <v>1</v>
      </c>
      <c r="D783" s="26">
        <v>0</v>
      </c>
      <c r="E783" s="24">
        <v>1</v>
      </c>
      <c r="F783" s="25">
        <v>1</v>
      </c>
      <c r="G783" s="26">
        <v>0</v>
      </c>
      <c r="H783" s="24">
        <v>1</v>
      </c>
      <c r="I783" s="25">
        <v>1</v>
      </c>
      <c r="J783" s="26">
        <v>0</v>
      </c>
      <c r="K783" s="24">
        <v>1</v>
      </c>
      <c r="L783" s="61">
        <v>0.7</v>
      </c>
      <c r="M783" s="27">
        <v>63.499999999999993</v>
      </c>
    </row>
    <row r="784" spans="1:13" x14ac:dyDescent="0.2">
      <c r="A784" s="23" t="s">
        <v>133</v>
      </c>
      <c r="B784" s="24">
        <v>0</v>
      </c>
      <c r="C784" s="25">
        <v>0</v>
      </c>
      <c r="D784" s="26">
        <v>0</v>
      </c>
      <c r="E784" s="24">
        <v>0</v>
      </c>
      <c r="F784" s="25">
        <v>0</v>
      </c>
      <c r="G784" s="26">
        <v>0</v>
      </c>
      <c r="H784" s="24">
        <v>0</v>
      </c>
      <c r="I784" s="25">
        <v>0</v>
      </c>
      <c r="J784" s="26">
        <v>0</v>
      </c>
      <c r="K784" s="24">
        <v>0</v>
      </c>
      <c r="L784" s="61">
        <v>0</v>
      </c>
      <c r="M784" s="27">
        <v>0</v>
      </c>
    </row>
    <row r="785" spans="1:13" x14ac:dyDescent="0.2">
      <c r="A785" s="23" t="s">
        <v>134</v>
      </c>
      <c r="B785" s="24">
        <v>1</v>
      </c>
      <c r="C785" s="25">
        <v>0</v>
      </c>
      <c r="D785" s="26">
        <v>1</v>
      </c>
      <c r="E785" s="24">
        <v>1</v>
      </c>
      <c r="F785" s="25">
        <v>0</v>
      </c>
      <c r="G785" s="26">
        <v>1</v>
      </c>
      <c r="H785" s="24">
        <v>1</v>
      </c>
      <c r="I785" s="25">
        <v>0</v>
      </c>
      <c r="J785" s="26">
        <v>1</v>
      </c>
      <c r="K785" s="24">
        <v>1</v>
      </c>
      <c r="L785" s="61">
        <v>0.1</v>
      </c>
      <c r="M785" s="27">
        <v>45.5</v>
      </c>
    </row>
    <row r="786" spans="1:13" ht="13.5" thickBot="1" x14ac:dyDescent="0.25">
      <c r="A786" s="28" t="s">
        <v>135</v>
      </c>
      <c r="B786" s="29">
        <v>0</v>
      </c>
      <c r="C786" s="30">
        <v>0</v>
      </c>
      <c r="D786" s="31">
        <v>0</v>
      </c>
      <c r="E786" s="29">
        <v>0</v>
      </c>
      <c r="F786" s="30">
        <v>0</v>
      </c>
      <c r="G786" s="31">
        <v>0</v>
      </c>
      <c r="H786" s="29">
        <v>0</v>
      </c>
      <c r="I786" s="30">
        <v>0</v>
      </c>
      <c r="J786" s="31">
        <v>0</v>
      </c>
      <c r="K786" s="29">
        <v>0</v>
      </c>
      <c r="L786" s="74">
        <v>0</v>
      </c>
      <c r="M786" s="32">
        <v>0</v>
      </c>
    </row>
    <row r="787" spans="1:13" ht="13.5" thickBot="1" x14ac:dyDescent="0.25">
      <c r="A787" s="1185" t="s">
        <v>115</v>
      </c>
      <c r="B787" s="1186">
        <v>7</v>
      </c>
      <c r="C787" s="1187">
        <v>1</v>
      </c>
      <c r="D787" s="1188">
        <v>6</v>
      </c>
      <c r="E787" s="1186">
        <v>7</v>
      </c>
      <c r="F787" s="1187">
        <v>1</v>
      </c>
      <c r="G787" s="1188">
        <v>6</v>
      </c>
      <c r="H787" s="1186">
        <v>9</v>
      </c>
      <c r="I787" s="1187">
        <v>1</v>
      </c>
      <c r="J787" s="1188">
        <v>8</v>
      </c>
      <c r="K787" s="1186">
        <v>13</v>
      </c>
      <c r="L787" s="1189">
        <v>2.5900000000000003</v>
      </c>
      <c r="M787" s="1190">
        <v>57.345559845559833</v>
      </c>
    </row>
    <row r="789" spans="1:13" ht="13.5" thickBot="1" x14ac:dyDescent="0.25">
      <c r="A789" s="11" t="s">
        <v>282</v>
      </c>
      <c r="B789" s="11"/>
    </row>
    <row r="790" spans="1:13" x14ac:dyDescent="0.2">
      <c r="A790" s="1002" t="s">
        <v>113</v>
      </c>
      <c r="B790" s="1004" t="s">
        <v>5</v>
      </c>
      <c r="C790" s="1005"/>
      <c r="D790" s="1006"/>
      <c r="E790" s="1004" t="s">
        <v>6</v>
      </c>
      <c r="F790" s="1005"/>
      <c r="G790" s="1006"/>
      <c r="H790" s="1004" t="s">
        <v>7</v>
      </c>
      <c r="I790" s="1005"/>
      <c r="J790" s="1006"/>
      <c r="K790" s="1004" t="s">
        <v>114</v>
      </c>
      <c r="L790" s="1005"/>
      <c r="M790" s="1006"/>
    </row>
    <row r="791" spans="1:13" ht="26.25" thickBot="1" x14ac:dyDescent="0.25">
      <c r="A791" s="1003"/>
      <c r="B791" s="12" t="s">
        <v>115</v>
      </c>
      <c r="C791" s="13" t="s">
        <v>116</v>
      </c>
      <c r="D791" s="14" t="s">
        <v>117</v>
      </c>
      <c r="E791" s="12" t="s">
        <v>115</v>
      </c>
      <c r="F791" s="13" t="s">
        <v>116</v>
      </c>
      <c r="G791" s="14" t="s">
        <v>117</v>
      </c>
      <c r="H791" s="12" t="s">
        <v>115</v>
      </c>
      <c r="I791" s="13" t="s">
        <v>116</v>
      </c>
      <c r="J791" s="14" t="s">
        <v>117</v>
      </c>
      <c r="K791" s="15" t="s">
        <v>118</v>
      </c>
      <c r="L791" s="954" t="s">
        <v>119</v>
      </c>
      <c r="M791" s="16" t="s">
        <v>120</v>
      </c>
    </row>
    <row r="792" spans="1:13" x14ac:dyDescent="0.2">
      <c r="A792" s="17" t="s">
        <v>121</v>
      </c>
      <c r="B792" s="18">
        <v>9</v>
      </c>
      <c r="C792" s="19">
        <v>3</v>
      </c>
      <c r="D792" s="20">
        <v>6</v>
      </c>
      <c r="E792" s="18">
        <v>9</v>
      </c>
      <c r="F792" s="19">
        <v>3</v>
      </c>
      <c r="G792" s="20">
        <v>6</v>
      </c>
      <c r="H792" s="18">
        <v>11</v>
      </c>
      <c r="I792" s="19">
        <v>3</v>
      </c>
      <c r="J792" s="20">
        <v>8</v>
      </c>
      <c r="K792" s="21">
        <v>44</v>
      </c>
      <c r="L792" s="56">
        <v>23.759999999999998</v>
      </c>
      <c r="M792" s="22">
        <v>47.942760942760948</v>
      </c>
    </row>
    <row r="793" spans="1:13" x14ac:dyDescent="0.2">
      <c r="A793" s="23" t="s">
        <v>123</v>
      </c>
      <c r="B793" s="24">
        <v>3</v>
      </c>
      <c r="C793" s="25">
        <v>1</v>
      </c>
      <c r="D793" s="26">
        <v>2</v>
      </c>
      <c r="E793" s="24">
        <v>3</v>
      </c>
      <c r="F793" s="25">
        <v>1</v>
      </c>
      <c r="G793" s="26">
        <v>2</v>
      </c>
      <c r="H793" s="24">
        <v>3</v>
      </c>
      <c r="I793" s="25">
        <v>1</v>
      </c>
      <c r="J793" s="26">
        <v>2</v>
      </c>
      <c r="K793" s="24">
        <v>4</v>
      </c>
      <c r="L793" s="61">
        <v>1.33</v>
      </c>
      <c r="M793" s="27">
        <v>64.454887218045116</v>
      </c>
    </row>
    <row r="794" spans="1:13" x14ac:dyDescent="0.2">
      <c r="A794" s="23" t="s">
        <v>124</v>
      </c>
      <c r="B794" s="24">
        <v>2</v>
      </c>
      <c r="C794" s="25">
        <v>1</v>
      </c>
      <c r="D794" s="26">
        <v>1</v>
      </c>
      <c r="E794" s="24">
        <v>2</v>
      </c>
      <c r="F794" s="25">
        <v>1</v>
      </c>
      <c r="G794" s="26">
        <v>1</v>
      </c>
      <c r="H794" s="24">
        <v>3</v>
      </c>
      <c r="I794" s="25">
        <v>2</v>
      </c>
      <c r="J794" s="26">
        <v>1</v>
      </c>
      <c r="K794" s="24">
        <v>4</v>
      </c>
      <c r="L794" s="61">
        <v>3.3</v>
      </c>
      <c r="M794" s="27">
        <v>52.172727272727279</v>
      </c>
    </row>
    <row r="795" spans="1:13" x14ac:dyDescent="0.2">
      <c r="A795" s="23" t="s">
        <v>125</v>
      </c>
      <c r="B795" s="24">
        <v>2</v>
      </c>
      <c r="C795" s="25">
        <v>1</v>
      </c>
      <c r="D795" s="26">
        <v>1</v>
      </c>
      <c r="E795" s="24">
        <v>2</v>
      </c>
      <c r="F795" s="25">
        <v>1</v>
      </c>
      <c r="G795" s="26">
        <v>1</v>
      </c>
      <c r="H795" s="24">
        <v>2</v>
      </c>
      <c r="I795" s="25">
        <v>1</v>
      </c>
      <c r="J795" s="26">
        <v>1</v>
      </c>
      <c r="K795" s="24">
        <v>2</v>
      </c>
      <c r="L795" s="61">
        <v>0.77</v>
      </c>
      <c r="M795" s="27">
        <v>58.616883116883116</v>
      </c>
    </row>
    <row r="796" spans="1:13" x14ac:dyDescent="0.2">
      <c r="A796" s="23" t="s">
        <v>126</v>
      </c>
      <c r="B796" s="24">
        <v>0</v>
      </c>
      <c r="C796" s="25">
        <v>0</v>
      </c>
      <c r="D796" s="26">
        <v>0</v>
      </c>
      <c r="E796" s="24">
        <v>0</v>
      </c>
      <c r="F796" s="25">
        <v>0</v>
      </c>
      <c r="G796" s="26">
        <v>0</v>
      </c>
      <c r="H796" s="24">
        <v>0</v>
      </c>
      <c r="I796" s="25">
        <v>0</v>
      </c>
      <c r="J796" s="26">
        <v>0</v>
      </c>
      <c r="K796" s="24">
        <v>0</v>
      </c>
      <c r="L796" s="61">
        <v>0</v>
      </c>
      <c r="M796" s="27">
        <v>0</v>
      </c>
    </row>
    <row r="797" spans="1:13" x14ac:dyDescent="0.2">
      <c r="A797" s="23" t="s">
        <v>127</v>
      </c>
      <c r="B797" s="24">
        <v>0</v>
      </c>
      <c r="C797" s="25">
        <v>0</v>
      </c>
      <c r="D797" s="26">
        <v>0</v>
      </c>
      <c r="E797" s="24">
        <v>0</v>
      </c>
      <c r="F797" s="25">
        <v>0</v>
      </c>
      <c r="G797" s="26">
        <v>0</v>
      </c>
      <c r="H797" s="24">
        <v>0</v>
      </c>
      <c r="I797" s="25">
        <v>0</v>
      </c>
      <c r="J797" s="26">
        <v>0</v>
      </c>
      <c r="K797" s="24">
        <v>0</v>
      </c>
      <c r="L797" s="61">
        <v>0</v>
      </c>
      <c r="M797" s="27">
        <v>0</v>
      </c>
    </row>
    <row r="798" spans="1:13" x14ac:dyDescent="0.2">
      <c r="A798" s="23" t="s">
        <v>128</v>
      </c>
      <c r="B798" s="24">
        <v>1</v>
      </c>
      <c r="C798" s="25">
        <v>0</v>
      </c>
      <c r="D798" s="26">
        <v>1</v>
      </c>
      <c r="E798" s="24">
        <v>1</v>
      </c>
      <c r="F798" s="25">
        <v>0</v>
      </c>
      <c r="G798" s="26">
        <v>1</v>
      </c>
      <c r="H798" s="24">
        <v>1</v>
      </c>
      <c r="I798" s="25">
        <v>0</v>
      </c>
      <c r="J798" s="26">
        <v>1</v>
      </c>
      <c r="K798" s="24">
        <v>0</v>
      </c>
      <c r="L798" s="61">
        <v>0</v>
      </c>
      <c r="M798" s="27">
        <v>0</v>
      </c>
    </row>
    <row r="799" spans="1:13" x14ac:dyDescent="0.2">
      <c r="A799" s="23" t="s">
        <v>129</v>
      </c>
      <c r="B799" s="24">
        <v>3</v>
      </c>
      <c r="C799" s="25">
        <v>1</v>
      </c>
      <c r="D799" s="26">
        <v>2</v>
      </c>
      <c r="E799" s="24">
        <v>3</v>
      </c>
      <c r="F799" s="25">
        <v>1</v>
      </c>
      <c r="G799" s="26">
        <v>2</v>
      </c>
      <c r="H799" s="24">
        <v>3</v>
      </c>
      <c r="I799" s="25">
        <v>1</v>
      </c>
      <c r="J799" s="26">
        <v>2</v>
      </c>
      <c r="K799" s="24">
        <v>1</v>
      </c>
      <c r="L799" s="61">
        <v>0.27</v>
      </c>
      <c r="M799" s="27">
        <v>45.5</v>
      </c>
    </row>
    <row r="800" spans="1:13" x14ac:dyDescent="0.2">
      <c r="A800" s="23" t="s">
        <v>130</v>
      </c>
      <c r="B800" s="24">
        <v>4</v>
      </c>
      <c r="C800" s="25">
        <v>3</v>
      </c>
      <c r="D800" s="26">
        <v>1</v>
      </c>
      <c r="E800" s="24">
        <v>4</v>
      </c>
      <c r="F800" s="25">
        <v>3</v>
      </c>
      <c r="G800" s="26">
        <v>1</v>
      </c>
      <c r="H800" s="24">
        <v>4</v>
      </c>
      <c r="I800" s="25">
        <v>3</v>
      </c>
      <c r="J800" s="26">
        <v>1</v>
      </c>
      <c r="K800" s="24">
        <v>6</v>
      </c>
      <c r="L800" s="61">
        <v>2.5300000000000002</v>
      </c>
      <c r="M800" s="27">
        <v>53.990118577075087</v>
      </c>
    </row>
    <row r="801" spans="1:13" x14ac:dyDescent="0.2">
      <c r="A801" s="23" t="s">
        <v>131</v>
      </c>
      <c r="B801" s="24">
        <v>1</v>
      </c>
      <c r="C801" s="25">
        <v>0</v>
      </c>
      <c r="D801" s="26">
        <v>1</v>
      </c>
      <c r="E801" s="24">
        <v>1</v>
      </c>
      <c r="F801" s="25">
        <v>0</v>
      </c>
      <c r="G801" s="26">
        <v>1</v>
      </c>
      <c r="H801" s="24">
        <v>1</v>
      </c>
      <c r="I801" s="25">
        <v>0</v>
      </c>
      <c r="J801" s="26">
        <v>1</v>
      </c>
      <c r="K801" s="24">
        <v>2</v>
      </c>
      <c r="L801" s="61">
        <v>1.33</v>
      </c>
      <c r="M801" s="27">
        <v>46.454887218045116</v>
      </c>
    </row>
    <row r="802" spans="1:13" x14ac:dyDescent="0.2">
      <c r="A802" s="23" t="s">
        <v>132</v>
      </c>
      <c r="B802" s="24">
        <v>3</v>
      </c>
      <c r="C802" s="25">
        <v>1</v>
      </c>
      <c r="D802" s="26">
        <v>2</v>
      </c>
      <c r="E802" s="24">
        <v>3</v>
      </c>
      <c r="F802" s="25">
        <v>1</v>
      </c>
      <c r="G802" s="26">
        <v>2</v>
      </c>
      <c r="H802" s="24">
        <v>4</v>
      </c>
      <c r="I802" s="25">
        <v>1</v>
      </c>
      <c r="J802" s="26">
        <v>3</v>
      </c>
      <c r="K802" s="24">
        <v>32</v>
      </c>
      <c r="L802" s="61">
        <v>8.629999999999999</v>
      </c>
      <c r="M802" s="27">
        <v>52.067786790266517</v>
      </c>
    </row>
    <row r="803" spans="1:13" x14ac:dyDescent="0.2">
      <c r="A803" s="23" t="s">
        <v>133</v>
      </c>
      <c r="B803" s="24">
        <v>3</v>
      </c>
      <c r="C803" s="25">
        <v>0</v>
      </c>
      <c r="D803" s="26">
        <v>3</v>
      </c>
      <c r="E803" s="24">
        <v>3</v>
      </c>
      <c r="F803" s="25">
        <v>0</v>
      </c>
      <c r="G803" s="26">
        <v>3</v>
      </c>
      <c r="H803" s="24">
        <v>4</v>
      </c>
      <c r="I803" s="25">
        <v>0</v>
      </c>
      <c r="J803" s="26">
        <v>4</v>
      </c>
      <c r="K803" s="24">
        <v>9</v>
      </c>
      <c r="L803" s="61">
        <v>3.96</v>
      </c>
      <c r="M803" s="27">
        <v>46.502525252525267</v>
      </c>
    </row>
    <row r="804" spans="1:13" x14ac:dyDescent="0.2">
      <c r="A804" s="23" t="s">
        <v>134</v>
      </c>
      <c r="B804" s="24">
        <v>9</v>
      </c>
      <c r="C804" s="25">
        <v>6</v>
      </c>
      <c r="D804" s="26">
        <v>3</v>
      </c>
      <c r="E804" s="24">
        <v>9</v>
      </c>
      <c r="F804" s="25">
        <v>6</v>
      </c>
      <c r="G804" s="26">
        <v>3</v>
      </c>
      <c r="H804" s="24">
        <v>9</v>
      </c>
      <c r="I804" s="25">
        <v>6</v>
      </c>
      <c r="J804" s="26">
        <v>3</v>
      </c>
      <c r="K804" s="24">
        <v>13</v>
      </c>
      <c r="L804" s="61">
        <v>7.3599999999999994</v>
      </c>
      <c r="M804" s="27">
        <v>53.247282608695663</v>
      </c>
    </row>
    <row r="805" spans="1:13" ht="13.5" thickBot="1" x14ac:dyDescent="0.25">
      <c r="A805" s="28" t="s">
        <v>135</v>
      </c>
      <c r="B805" s="29">
        <v>4</v>
      </c>
      <c r="C805" s="30">
        <v>2</v>
      </c>
      <c r="D805" s="31">
        <v>2</v>
      </c>
      <c r="E805" s="29">
        <v>4</v>
      </c>
      <c r="F805" s="30">
        <v>2</v>
      </c>
      <c r="G805" s="31">
        <v>2</v>
      </c>
      <c r="H805" s="29">
        <v>4</v>
      </c>
      <c r="I805" s="30">
        <v>2</v>
      </c>
      <c r="J805" s="31">
        <v>2</v>
      </c>
      <c r="K805" s="29">
        <v>6</v>
      </c>
      <c r="L805" s="74">
        <v>1.9100000000000001</v>
      </c>
      <c r="M805" s="32">
        <v>59.751308900523554</v>
      </c>
    </row>
    <row r="806" spans="1:13" ht="13.5" thickBot="1" x14ac:dyDescent="0.25">
      <c r="A806" s="1185" t="s">
        <v>115</v>
      </c>
      <c r="B806" s="1186">
        <v>44</v>
      </c>
      <c r="C806" s="1187">
        <v>19</v>
      </c>
      <c r="D806" s="1188">
        <v>25</v>
      </c>
      <c r="E806" s="1186">
        <v>44</v>
      </c>
      <c r="F806" s="1187">
        <v>19</v>
      </c>
      <c r="G806" s="1188">
        <v>25</v>
      </c>
      <c r="H806" s="1186">
        <v>49</v>
      </c>
      <c r="I806" s="1187">
        <v>20</v>
      </c>
      <c r="J806" s="1188">
        <v>29</v>
      </c>
      <c r="K806" s="1186">
        <v>122</v>
      </c>
      <c r="L806" s="1189">
        <v>55.150000000000006</v>
      </c>
      <c r="M806" s="1190">
        <v>50.631640979147775</v>
      </c>
    </row>
    <row r="808" spans="1:13" ht="13.5" thickBot="1" x14ac:dyDescent="0.25">
      <c r="A808" s="11" t="s">
        <v>283</v>
      </c>
      <c r="B808" s="11"/>
    </row>
    <row r="809" spans="1:13" x14ac:dyDescent="0.2">
      <c r="A809" s="1002" t="s">
        <v>113</v>
      </c>
      <c r="B809" s="1004" t="s">
        <v>5</v>
      </c>
      <c r="C809" s="1005"/>
      <c r="D809" s="1006"/>
      <c r="E809" s="1004" t="s">
        <v>6</v>
      </c>
      <c r="F809" s="1005"/>
      <c r="G809" s="1006"/>
      <c r="H809" s="1004" t="s">
        <v>7</v>
      </c>
      <c r="I809" s="1005"/>
      <c r="J809" s="1006"/>
      <c r="K809" s="1007" t="s">
        <v>114</v>
      </c>
      <c r="L809" s="1008"/>
      <c r="M809" s="1009"/>
    </row>
    <row r="810" spans="1:13" ht="26.25" thickBot="1" x14ac:dyDescent="0.25">
      <c r="A810" s="1003"/>
      <c r="B810" s="12" t="s">
        <v>115</v>
      </c>
      <c r="C810" s="13" t="s">
        <v>116</v>
      </c>
      <c r="D810" s="14" t="s">
        <v>117</v>
      </c>
      <c r="E810" s="12" t="s">
        <v>115</v>
      </c>
      <c r="F810" s="13" t="s">
        <v>116</v>
      </c>
      <c r="G810" s="14" t="s">
        <v>117</v>
      </c>
      <c r="H810" s="12" t="s">
        <v>115</v>
      </c>
      <c r="I810" s="13" t="s">
        <v>116</v>
      </c>
      <c r="J810" s="14" t="s">
        <v>117</v>
      </c>
      <c r="K810" s="15" t="s">
        <v>118</v>
      </c>
      <c r="L810" s="954" t="s">
        <v>119</v>
      </c>
      <c r="M810" s="16" t="s">
        <v>120</v>
      </c>
    </row>
    <row r="811" spans="1:13" x14ac:dyDescent="0.2">
      <c r="A811" s="17" t="s">
        <v>121</v>
      </c>
      <c r="B811" s="18">
        <v>1</v>
      </c>
      <c r="C811" s="19">
        <v>0</v>
      </c>
      <c r="D811" s="20">
        <v>1</v>
      </c>
      <c r="E811" s="18">
        <v>1</v>
      </c>
      <c r="F811" s="19">
        <v>0</v>
      </c>
      <c r="G811" s="20">
        <v>1</v>
      </c>
      <c r="H811" s="18">
        <v>2</v>
      </c>
      <c r="I811" s="19">
        <v>0</v>
      </c>
      <c r="J811" s="20">
        <v>2</v>
      </c>
      <c r="K811" s="21">
        <v>4</v>
      </c>
      <c r="L811" s="56">
        <v>1.3399999999999999</v>
      </c>
      <c r="M811" s="22">
        <v>64.156716417910474</v>
      </c>
    </row>
    <row r="812" spans="1:13" x14ac:dyDescent="0.2">
      <c r="A812" s="23" t="s">
        <v>123</v>
      </c>
      <c r="B812" s="24">
        <v>0</v>
      </c>
      <c r="C812" s="25">
        <v>0</v>
      </c>
      <c r="D812" s="26">
        <v>0</v>
      </c>
      <c r="E812" s="24">
        <v>0</v>
      </c>
      <c r="F812" s="25">
        <v>0</v>
      </c>
      <c r="G812" s="26">
        <v>0</v>
      </c>
      <c r="H812" s="24">
        <v>0</v>
      </c>
      <c r="I812" s="25">
        <v>0</v>
      </c>
      <c r="J812" s="26">
        <v>0</v>
      </c>
      <c r="K812" s="24">
        <v>0</v>
      </c>
      <c r="L812" s="61">
        <v>0</v>
      </c>
      <c r="M812" s="27">
        <v>0</v>
      </c>
    </row>
    <row r="813" spans="1:13" x14ac:dyDescent="0.2">
      <c r="A813" s="23" t="s">
        <v>124</v>
      </c>
      <c r="B813" s="24">
        <v>0</v>
      </c>
      <c r="C813" s="25">
        <v>0</v>
      </c>
      <c r="D813" s="26">
        <v>0</v>
      </c>
      <c r="E813" s="24">
        <v>0</v>
      </c>
      <c r="F813" s="25">
        <v>0</v>
      </c>
      <c r="G813" s="26">
        <v>0</v>
      </c>
      <c r="H813" s="24">
        <v>0</v>
      </c>
      <c r="I813" s="25">
        <v>0</v>
      </c>
      <c r="J813" s="26">
        <v>0</v>
      </c>
      <c r="K813" s="24">
        <v>0</v>
      </c>
      <c r="L813" s="61">
        <v>0</v>
      </c>
      <c r="M813" s="27">
        <v>0</v>
      </c>
    </row>
    <row r="814" spans="1:13" x14ac:dyDescent="0.2">
      <c r="A814" s="23" t="s">
        <v>125</v>
      </c>
      <c r="B814" s="24">
        <v>0</v>
      </c>
      <c r="C814" s="25">
        <v>0</v>
      </c>
      <c r="D814" s="26">
        <v>0</v>
      </c>
      <c r="E814" s="24">
        <v>0</v>
      </c>
      <c r="F814" s="25">
        <v>0</v>
      </c>
      <c r="G814" s="26">
        <v>0</v>
      </c>
      <c r="H814" s="24">
        <v>0</v>
      </c>
      <c r="I814" s="25">
        <v>0</v>
      </c>
      <c r="J814" s="26">
        <v>0</v>
      </c>
      <c r="K814" s="24">
        <v>0</v>
      </c>
      <c r="L814" s="61">
        <v>0</v>
      </c>
      <c r="M814" s="27">
        <v>0</v>
      </c>
    </row>
    <row r="815" spans="1:13" x14ac:dyDescent="0.2">
      <c r="A815" s="23" t="s">
        <v>126</v>
      </c>
      <c r="B815" s="24">
        <v>0</v>
      </c>
      <c r="C815" s="25">
        <v>0</v>
      </c>
      <c r="D815" s="26">
        <v>0</v>
      </c>
      <c r="E815" s="24">
        <v>0</v>
      </c>
      <c r="F815" s="25">
        <v>0</v>
      </c>
      <c r="G815" s="26">
        <v>0</v>
      </c>
      <c r="H815" s="24">
        <v>0</v>
      </c>
      <c r="I815" s="25">
        <v>0</v>
      </c>
      <c r="J815" s="26">
        <v>0</v>
      </c>
      <c r="K815" s="24">
        <v>0</v>
      </c>
      <c r="L815" s="61">
        <v>0</v>
      </c>
      <c r="M815" s="27">
        <v>0</v>
      </c>
    </row>
    <row r="816" spans="1:13" x14ac:dyDescent="0.2">
      <c r="A816" s="23" t="s">
        <v>127</v>
      </c>
      <c r="B816" s="24">
        <v>0</v>
      </c>
      <c r="C816" s="25">
        <v>0</v>
      </c>
      <c r="D816" s="26">
        <v>0</v>
      </c>
      <c r="E816" s="24">
        <v>0</v>
      </c>
      <c r="F816" s="25">
        <v>0</v>
      </c>
      <c r="G816" s="26">
        <v>0</v>
      </c>
      <c r="H816" s="24">
        <v>0</v>
      </c>
      <c r="I816" s="25">
        <v>0</v>
      </c>
      <c r="J816" s="26">
        <v>0</v>
      </c>
      <c r="K816" s="24">
        <v>0</v>
      </c>
      <c r="L816" s="61">
        <v>0</v>
      </c>
      <c r="M816" s="27">
        <v>0</v>
      </c>
    </row>
    <row r="817" spans="1:13" x14ac:dyDescent="0.2">
      <c r="A817" s="23" t="s">
        <v>128</v>
      </c>
      <c r="B817" s="24">
        <v>0</v>
      </c>
      <c r="C817" s="25">
        <v>0</v>
      </c>
      <c r="D817" s="26">
        <v>0</v>
      </c>
      <c r="E817" s="24">
        <v>0</v>
      </c>
      <c r="F817" s="25">
        <v>0</v>
      </c>
      <c r="G817" s="26">
        <v>0</v>
      </c>
      <c r="H817" s="24">
        <v>0</v>
      </c>
      <c r="I817" s="25">
        <v>0</v>
      </c>
      <c r="J817" s="26">
        <v>0</v>
      </c>
      <c r="K817" s="24">
        <v>0</v>
      </c>
      <c r="L817" s="61">
        <v>0</v>
      </c>
      <c r="M817" s="27">
        <v>0</v>
      </c>
    </row>
    <row r="818" spans="1:13" x14ac:dyDescent="0.2">
      <c r="A818" s="23" t="s">
        <v>129</v>
      </c>
      <c r="B818" s="24">
        <v>0</v>
      </c>
      <c r="C818" s="25">
        <v>0</v>
      </c>
      <c r="D818" s="26">
        <v>0</v>
      </c>
      <c r="E818" s="24">
        <v>0</v>
      </c>
      <c r="F818" s="25">
        <v>0</v>
      </c>
      <c r="G818" s="26">
        <v>0</v>
      </c>
      <c r="H818" s="24">
        <v>0</v>
      </c>
      <c r="I818" s="25">
        <v>0</v>
      </c>
      <c r="J818" s="26">
        <v>0</v>
      </c>
      <c r="K818" s="24">
        <v>0</v>
      </c>
      <c r="L818" s="61">
        <v>0</v>
      </c>
      <c r="M818" s="27">
        <v>0</v>
      </c>
    </row>
    <row r="819" spans="1:13" x14ac:dyDescent="0.2">
      <c r="A819" s="23" t="s">
        <v>130</v>
      </c>
      <c r="B819" s="24">
        <v>0</v>
      </c>
      <c r="C819" s="25">
        <v>0</v>
      </c>
      <c r="D819" s="26">
        <v>0</v>
      </c>
      <c r="E819" s="24">
        <v>0</v>
      </c>
      <c r="F819" s="25">
        <v>0</v>
      </c>
      <c r="G819" s="26">
        <v>0</v>
      </c>
      <c r="H819" s="24">
        <v>0</v>
      </c>
      <c r="I819" s="25">
        <v>0</v>
      </c>
      <c r="J819" s="26">
        <v>0</v>
      </c>
      <c r="K819" s="24">
        <v>0</v>
      </c>
      <c r="L819" s="61">
        <v>0</v>
      </c>
      <c r="M819" s="27">
        <v>0</v>
      </c>
    </row>
    <row r="820" spans="1:13" x14ac:dyDescent="0.2">
      <c r="A820" s="23" t="s">
        <v>131</v>
      </c>
      <c r="B820" s="24">
        <v>0</v>
      </c>
      <c r="C820" s="25">
        <v>0</v>
      </c>
      <c r="D820" s="26">
        <v>0</v>
      </c>
      <c r="E820" s="24">
        <v>0</v>
      </c>
      <c r="F820" s="25">
        <v>0</v>
      </c>
      <c r="G820" s="26">
        <v>0</v>
      </c>
      <c r="H820" s="24">
        <v>0</v>
      </c>
      <c r="I820" s="25">
        <v>0</v>
      </c>
      <c r="J820" s="26">
        <v>0</v>
      </c>
      <c r="K820" s="24">
        <v>0</v>
      </c>
      <c r="L820" s="61">
        <v>0</v>
      </c>
      <c r="M820" s="27">
        <v>0</v>
      </c>
    </row>
    <row r="821" spans="1:13" x14ac:dyDescent="0.2">
      <c r="A821" s="23" t="s">
        <v>132</v>
      </c>
      <c r="B821" s="24">
        <v>1</v>
      </c>
      <c r="C821" s="25">
        <v>0</v>
      </c>
      <c r="D821" s="26">
        <v>1</v>
      </c>
      <c r="E821" s="24">
        <v>1</v>
      </c>
      <c r="F821" s="25">
        <v>0</v>
      </c>
      <c r="G821" s="26">
        <v>1</v>
      </c>
      <c r="H821" s="24">
        <v>1</v>
      </c>
      <c r="I821" s="25">
        <v>0</v>
      </c>
      <c r="J821" s="26">
        <v>1</v>
      </c>
      <c r="K821" s="24">
        <v>0</v>
      </c>
      <c r="L821" s="61">
        <v>0</v>
      </c>
      <c r="M821" s="27">
        <v>0</v>
      </c>
    </row>
    <row r="822" spans="1:13" x14ac:dyDescent="0.2">
      <c r="A822" s="23" t="s">
        <v>133</v>
      </c>
      <c r="B822" s="24">
        <v>0</v>
      </c>
      <c r="C822" s="25">
        <v>0</v>
      </c>
      <c r="D822" s="26">
        <v>0</v>
      </c>
      <c r="E822" s="24">
        <v>0</v>
      </c>
      <c r="F822" s="25">
        <v>0</v>
      </c>
      <c r="G822" s="26">
        <v>0</v>
      </c>
      <c r="H822" s="24">
        <v>0</v>
      </c>
      <c r="I822" s="25">
        <v>0</v>
      </c>
      <c r="J822" s="26">
        <v>0</v>
      </c>
      <c r="K822" s="24">
        <v>0</v>
      </c>
      <c r="L822" s="61">
        <v>0</v>
      </c>
      <c r="M822" s="27">
        <v>0</v>
      </c>
    </row>
    <row r="823" spans="1:13" x14ac:dyDescent="0.2">
      <c r="A823" s="23" t="s">
        <v>134</v>
      </c>
      <c r="B823" s="24">
        <v>1</v>
      </c>
      <c r="C823" s="25">
        <v>0</v>
      </c>
      <c r="D823" s="26">
        <v>1</v>
      </c>
      <c r="E823" s="24">
        <v>1</v>
      </c>
      <c r="F823" s="25">
        <v>0</v>
      </c>
      <c r="G823" s="26">
        <v>1</v>
      </c>
      <c r="H823" s="24">
        <v>1</v>
      </c>
      <c r="I823" s="25">
        <v>0</v>
      </c>
      <c r="J823" s="26">
        <v>1</v>
      </c>
      <c r="K823" s="24">
        <v>1</v>
      </c>
      <c r="L823" s="61">
        <v>0.73</v>
      </c>
      <c r="M823" s="27">
        <v>74.5</v>
      </c>
    </row>
    <row r="824" spans="1:13" ht="13.5" thickBot="1" x14ac:dyDescent="0.25">
      <c r="A824" s="28" t="s">
        <v>135</v>
      </c>
      <c r="B824" s="29">
        <v>0</v>
      </c>
      <c r="C824" s="30">
        <v>0</v>
      </c>
      <c r="D824" s="31">
        <v>0</v>
      </c>
      <c r="E824" s="29">
        <v>0</v>
      </c>
      <c r="F824" s="30">
        <v>0</v>
      </c>
      <c r="G824" s="31">
        <v>0</v>
      </c>
      <c r="H824" s="29">
        <v>0</v>
      </c>
      <c r="I824" s="30">
        <v>0</v>
      </c>
      <c r="J824" s="31">
        <v>0</v>
      </c>
      <c r="K824" s="29">
        <v>0</v>
      </c>
      <c r="L824" s="74">
        <v>0</v>
      </c>
      <c r="M824" s="32">
        <v>0</v>
      </c>
    </row>
    <row r="825" spans="1:13" ht="13.5" thickBot="1" x14ac:dyDescent="0.25">
      <c r="A825" s="1185" t="s">
        <v>115</v>
      </c>
      <c r="B825" s="1186">
        <v>3</v>
      </c>
      <c r="C825" s="1187">
        <v>0</v>
      </c>
      <c r="D825" s="1188">
        <v>3</v>
      </c>
      <c r="E825" s="1186">
        <v>3</v>
      </c>
      <c r="F825" s="1187">
        <v>0</v>
      </c>
      <c r="G825" s="1188">
        <v>3</v>
      </c>
      <c r="H825" s="1186">
        <v>4</v>
      </c>
      <c r="I825" s="1187">
        <v>0</v>
      </c>
      <c r="J825" s="1188">
        <v>4</v>
      </c>
      <c r="K825" s="1186">
        <v>5</v>
      </c>
      <c r="L825" s="1189">
        <v>2.0699999999999998</v>
      </c>
      <c r="M825" s="1190">
        <v>67.804347826086953</v>
      </c>
    </row>
    <row r="827" spans="1:13" ht="13.5" thickBot="1" x14ac:dyDescent="0.25">
      <c r="A827" s="11" t="s">
        <v>284</v>
      </c>
      <c r="B827" s="11"/>
    </row>
    <row r="828" spans="1:13" x14ac:dyDescent="0.2">
      <c r="A828" s="1002" t="s">
        <v>113</v>
      </c>
      <c r="B828" s="1004" t="s">
        <v>5</v>
      </c>
      <c r="C828" s="1005"/>
      <c r="D828" s="1006"/>
      <c r="E828" s="1004" t="s">
        <v>6</v>
      </c>
      <c r="F828" s="1005"/>
      <c r="G828" s="1006"/>
      <c r="H828" s="1004" t="s">
        <v>7</v>
      </c>
      <c r="I828" s="1005"/>
      <c r="J828" s="1006"/>
      <c r="K828" s="1007" t="s">
        <v>114</v>
      </c>
      <c r="L828" s="1008"/>
      <c r="M828" s="1009"/>
    </row>
    <row r="829" spans="1:13" ht="26.25" thickBot="1" x14ac:dyDescent="0.25">
      <c r="A829" s="1003"/>
      <c r="B829" s="12" t="s">
        <v>115</v>
      </c>
      <c r="C829" s="13" t="s">
        <v>116</v>
      </c>
      <c r="D829" s="14" t="s">
        <v>117</v>
      </c>
      <c r="E829" s="12" t="s">
        <v>115</v>
      </c>
      <c r="F829" s="13" t="s">
        <v>116</v>
      </c>
      <c r="G829" s="14" t="s">
        <v>117</v>
      </c>
      <c r="H829" s="12" t="s">
        <v>115</v>
      </c>
      <c r="I829" s="13" t="s">
        <v>116</v>
      </c>
      <c r="J829" s="14" t="s">
        <v>117</v>
      </c>
      <c r="K829" s="15" t="s">
        <v>118</v>
      </c>
      <c r="L829" s="954" t="s">
        <v>119</v>
      </c>
      <c r="M829" s="16" t="s">
        <v>120</v>
      </c>
    </row>
    <row r="830" spans="1:13" x14ac:dyDescent="0.2">
      <c r="A830" s="17" t="s">
        <v>121</v>
      </c>
      <c r="B830" s="18">
        <v>213</v>
      </c>
      <c r="C830" s="19">
        <v>201</v>
      </c>
      <c r="D830" s="20">
        <v>12</v>
      </c>
      <c r="E830" s="18">
        <v>214</v>
      </c>
      <c r="F830" s="19">
        <v>202</v>
      </c>
      <c r="G830" s="20">
        <v>12</v>
      </c>
      <c r="H830" s="18">
        <v>293</v>
      </c>
      <c r="I830" s="19">
        <v>269</v>
      </c>
      <c r="J830" s="20">
        <v>24</v>
      </c>
      <c r="K830" s="21">
        <v>513</v>
      </c>
      <c r="L830" s="56">
        <v>372.08999999999816</v>
      </c>
      <c r="M830" s="22">
        <v>53.587451960547433</v>
      </c>
    </row>
    <row r="831" spans="1:13" x14ac:dyDescent="0.2">
      <c r="A831" s="23" t="s">
        <v>123</v>
      </c>
      <c r="B831" s="24">
        <v>140</v>
      </c>
      <c r="C831" s="25">
        <v>125</v>
      </c>
      <c r="D831" s="26">
        <v>15</v>
      </c>
      <c r="E831" s="24">
        <v>140</v>
      </c>
      <c r="F831" s="25">
        <v>125</v>
      </c>
      <c r="G831" s="26">
        <v>15</v>
      </c>
      <c r="H831" s="24">
        <v>195</v>
      </c>
      <c r="I831" s="25">
        <v>139</v>
      </c>
      <c r="J831" s="26">
        <v>56</v>
      </c>
      <c r="K831" s="24">
        <v>231</v>
      </c>
      <c r="L831" s="61">
        <v>156.98000000000027</v>
      </c>
      <c r="M831" s="27">
        <v>53.780736399541276</v>
      </c>
    </row>
    <row r="832" spans="1:13" x14ac:dyDescent="0.2">
      <c r="A832" s="23" t="s">
        <v>124</v>
      </c>
      <c r="B832" s="24">
        <v>86</v>
      </c>
      <c r="C832" s="25">
        <v>79</v>
      </c>
      <c r="D832" s="26">
        <v>7</v>
      </c>
      <c r="E832" s="24">
        <v>86</v>
      </c>
      <c r="F832" s="25">
        <v>79</v>
      </c>
      <c r="G832" s="26">
        <v>7</v>
      </c>
      <c r="H832" s="24">
        <v>119</v>
      </c>
      <c r="I832" s="25">
        <v>100</v>
      </c>
      <c r="J832" s="26">
        <v>19</v>
      </c>
      <c r="K832" s="24">
        <v>130</v>
      </c>
      <c r="L832" s="61">
        <v>95.499999999999957</v>
      </c>
      <c r="M832" s="27">
        <v>55.045026178010538</v>
      </c>
    </row>
    <row r="833" spans="1:13" x14ac:dyDescent="0.2">
      <c r="A833" s="23" t="s">
        <v>125</v>
      </c>
      <c r="B833" s="24">
        <v>74</v>
      </c>
      <c r="C833" s="25">
        <v>67</v>
      </c>
      <c r="D833" s="26">
        <v>7</v>
      </c>
      <c r="E833" s="24">
        <v>74</v>
      </c>
      <c r="F833" s="25">
        <v>67</v>
      </c>
      <c r="G833" s="26">
        <v>7</v>
      </c>
      <c r="H833" s="24">
        <v>118</v>
      </c>
      <c r="I833" s="25">
        <v>95</v>
      </c>
      <c r="J833" s="26">
        <v>23</v>
      </c>
      <c r="K833" s="24">
        <v>109</v>
      </c>
      <c r="L833" s="61">
        <v>76.289999999999949</v>
      </c>
      <c r="M833" s="27">
        <v>54.773823567964385</v>
      </c>
    </row>
    <row r="834" spans="1:13" x14ac:dyDescent="0.2">
      <c r="A834" s="23" t="s">
        <v>126</v>
      </c>
      <c r="B834" s="24">
        <v>43</v>
      </c>
      <c r="C834" s="25">
        <v>40</v>
      </c>
      <c r="D834" s="26">
        <v>3</v>
      </c>
      <c r="E834" s="24">
        <v>44</v>
      </c>
      <c r="F834" s="25">
        <v>40</v>
      </c>
      <c r="G834" s="26">
        <v>4</v>
      </c>
      <c r="H834" s="24">
        <v>58</v>
      </c>
      <c r="I834" s="25">
        <v>49</v>
      </c>
      <c r="J834" s="26">
        <v>9</v>
      </c>
      <c r="K834" s="24">
        <v>56</v>
      </c>
      <c r="L834" s="61">
        <v>38.690000000000005</v>
      </c>
      <c r="M834" s="27">
        <v>53.97893512535537</v>
      </c>
    </row>
    <row r="835" spans="1:13" x14ac:dyDescent="0.2">
      <c r="A835" s="23" t="s">
        <v>127</v>
      </c>
      <c r="B835" s="24">
        <v>107</v>
      </c>
      <c r="C835" s="25">
        <v>101</v>
      </c>
      <c r="D835" s="26">
        <v>6</v>
      </c>
      <c r="E835" s="24">
        <v>112</v>
      </c>
      <c r="F835" s="25">
        <v>102</v>
      </c>
      <c r="G835" s="26">
        <v>10</v>
      </c>
      <c r="H835" s="24">
        <v>157</v>
      </c>
      <c r="I835" s="25">
        <v>118</v>
      </c>
      <c r="J835" s="26">
        <v>39</v>
      </c>
      <c r="K835" s="24">
        <v>145</v>
      </c>
      <c r="L835" s="61">
        <v>116.10999999999989</v>
      </c>
      <c r="M835" s="27">
        <v>55.541512358969975</v>
      </c>
    </row>
    <row r="836" spans="1:13" x14ac:dyDescent="0.2">
      <c r="A836" s="23" t="s">
        <v>128</v>
      </c>
      <c r="B836" s="24">
        <v>52</v>
      </c>
      <c r="C836" s="25">
        <v>47</v>
      </c>
      <c r="D836" s="26">
        <v>5</v>
      </c>
      <c r="E836" s="24">
        <v>53</v>
      </c>
      <c r="F836" s="25">
        <v>47</v>
      </c>
      <c r="G836" s="26">
        <v>6</v>
      </c>
      <c r="H836" s="24">
        <v>61</v>
      </c>
      <c r="I836" s="25">
        <v>49</v>
      </c>
      <c r="J836" s="26">
        <v>12</v>
      </c>
      <c r="K836" s="24">
        <v>72</v>
      </c>
      <c r="L836" s="61">
        <v>57.830000000000013</v>
      </c>
      <c r="M836" s="27">
        <v>55.33537956078159</v>
      </c>
    </row>
    <row r="837" spans="1:13" x14ac:dyDescent="0.2">
      <c r="A837" s="23" t="s">
        <v>129</v>
      </c>
      <c r="B837" s="24">
        <v>66</v>
      </c>
      <c r="C837" s="25">
        <v>58</v>
      </c>
      <c r="D837" s="26">
        <v>8</v>
      </c>
      <c r="E837" s="24">
        <v>66</v>
      </c>
      <c r="F837" s="25">
        <v>58</v>
      </c>
      <c r="G837" s="26">
        <v>8</v>
      </c>
      <c r="H837" s="24">
        <v>101</v>
      </c>
      <c r="I837" s="25">
        <v>79</v>
      </c>
      <c r="J837" s="26">
        <v>22</v>
      </c>
      <c r="K837" s="24">
        <v>98</v>
      </c>
      <c r="L837" s="61">
        <v>73.489999999999924</v>
      </c>
      <c r="M837" s="27">
        <v>55.701932235678392</v>
      </c>
    </row>
    <row r="838" spans="1:13" x14ac:dyDescent="0.2">
      <c r="A838" s="23" t="s">
        <v>130</v>
      </c>
      <c r="B838" s="24">
        <v>54</v>
      </c>
      <c r="C838" s="25">
        <v>51</v>
      </c>
      <c r="D838" s="26">
        <v>3</v>
      </c>
      <c r="E838" s="24">
        <v>58</v>
      </c>
      <c r="F838" s="25">
        <v>51</v>
      </c>
      <c r="G838" s="26">
        <v>7</v>
      </c>
      <c r="H838" s="24">
        <v>94</v>
      </c>
      <c r="I838" s="25">
        <v>78</v>
      </c>
      <c r="J838" s="26">
        <v>16</v>
      </c>
      <c r="K838" s="24">
        <v>77</v>
      </c>
      <c r="L838" s="61">
        <v>62.52</v>
      </c>
      <c r="M838" s="27">
        <v>54.480806142034552</v>
      </c>
    </row>
    <row r="839" spans="1:13" x14ac:dyDescent="0.2">
      <c r="A839" s="23" t="s">
        <v>131</v>
      </c>
      <c r="B839" s="24">
        <v>65</v>
      </c>
      <c r="C839" s="25">
        <v>60</v>
      </c>
      <c r="D839" s="26">
        <v>5</v>
      </c>
      <c r="E839" s="24">
        <v>65</v>
      </c>
      <c r="F839" s="25">
        <v>60</v>
      </c>
      <c r="G839" s="26">
        <v>5</v>
      </c>
      <c r="H839" s="24">
        <v>88</v>
      </c>
      <c r="I839" s="25">
        <v>76</v>
      </c>
      <c r="J839" s="26">
        <v>12</v>
      </c>
      <c r="K839" s="24">
        <v>89</v>
      </c>
      <c r="L839" s="61">
        <v>65.600000000000009</v>
      </c>
      <c r="M839" s="27">
        <v>54.878658536585348</v>
      </c>
    </row>
    <row r="840" spans="1:13" x14ac:dyDescent="0.2">
      <c r="A840" s="23" t="s">
        <v>132</v>
      </c>
      <c r="B840" s="24">
        <v>154</v>
      </c>
      <c r="C840" s="25">
        <v>141</v>
      </c>
      <c r="D840" s="26">
        <v>13</v>
      </c>
      <c r="E840" s="24">
        <v>154</v>
      </c>
      <c r="F840" s="25">
        <v>141</v>
      </c>
      <c r="G840" s="26">
        <v>13</v>
      </c>
      <c r="H840" s="24">
        <v>210</v>
      </c>
      <c r="I840" s="25">
        <v>187</v>
      </c>
      <c r="J840" s="26">
        <v>23</v>
      </c>
      <c r="K840" s="24">
        <v>274</v>
      </c>
      <c r="L840" s="61">
        <v>189.45</v>
      </c>
      <c r="M840" s="27">
        <v>54.769728160464481</v>
      </c>
    </row>
    <row r="841" spans="1:13" x14ac:dyDescent="0.2">
      <c r="A841" s="23" t="s">
        <v>133</v>
      </c>
      <c r="B841" s="24">
        <v>78</v>
      </c>
      <c r="C841" s="25">
        <v>72</v>
      </c>
      <c r="D841" s="26">
        <v>6</v>
      </c>
      <c r="E841" s="24">
        <v>78</v>
      </c>
      <c r="F841" s="25">
        <v>72</v>
      </c>
      <c r="G841" s="26">
        <v>6</v>
      </c>
      <c r="H841" s="24">
        <v>117</v>
      </c>
      <c r="I841" s="25">
        <v>100</v>
      </c>
      <c r="J841" s="26">
        <v>17</v>
      </c>
      <c r="K841" s="24">
        <v>141</v>
      </c>
      <c r="L841" s="61">
        <v>98.189999999999941</v>
      </c>
      <c r="M841" s="27">
        <v>56.028974437315455</v>
      </c>
    </row>
    <row r="842" spans="1:13" x14ac:dyDescent="0.2">
      <c r="A842" s="23" t="s">
        <v>134</v>
      </c>
      <c r="B842" s="24">
        <v>158</v>
      </c>
      <c r="C842" s="25">
        <v>145</v>
      </c>
      <c r="D842" s="26">
        <v>13</v>
      </c>
      <c r="E842" s="24">
        <v>160</v>
      </c>
      <c r="F842" s="25">
        <v>147</v>
      </c>
      <c r="G842" s="26">
        <v>13</v>
      </c>
      <c r="H842" s="24">
        <v>239</v>
      </c>
      <c r="I842" s="25">
        <v>204</v>
      </c>
      <c r="J842" s="26">
        <v>35</v>
      </c>
      <c r="K842" s="24">
        <v>234</v>
      </c>
      <c r="L842" s="61">
        <v>180.91000000000014</v>
      </c>
      <c r="M842" s="27">
        <v>54.261981095572359</v>
      </c>
    </row>
    <row r="843" spans="1:13" ht="13.5" thickBot="1" x14ac:dyDescent="0.25">
      <c r="A843" s="28" t="s">
        <v>135</v>
      </c>
      <c r="B843" s="29">
        <v>70</v>
      </c>
      <c r="C843" s="30">
        <v>64</v>
      </c>
      <c r="D843" s="31">
        <v>6</v>
      </c>
      <c r="E843" s="29">
        <v>70</v>
      </c>
      <c r="F843" s="30">
        <v>64</v>
      </c>
      <c r="G843" s="31">
        <v>6</v>
      </c>
      <c r="H843" s="29">
        <v>82</v>
      </c>
      <c r="I843" s="30">
        <v>70</v>
      </c>
      <c r="J843" s="31">
        <v>12</v>
      </c>
      <c r="K843" s="29">
        <v>104</v>
      </c>
      <c r="L843" s="74">
        <v>77.419999999999931</v>
      </c>
      <c r="M843" s="32">
        <v>55.931154740377231</v>
      </c>
    </row>
    <row r="844" spans="1:13" ht="13.5" thickBot="1" x14ac:dyDescent="0.25">
      <c r="A844" s="1185" t="s">
        <v>115</v>
      </c>
      <c r="B844" s="1186">
        <v>1349</v>
      </c>
      <c r="C844" s="1187">
        <v>1241</v>
      </c>
      <c r="D844" s="1188">
        <v>108</v>
      </c>
      <c r="E844" s="1186">
        <v>1374</v>
      </c>
      <c r="F844" s="1187">
        <v>1255</v>
      </c>
      <c r="G844" s="1188">
        <v>119</v>
      </c>
      <c r="H844" s="1186">
        <v>1932</v>
      </c>
      <c r="I844" s="1187">
        <v>1613</v>
      </c>
      <c r="J844" s="1188">
        <v>319</v>
      </c>
      <c r="K844" s="1186">
        <v>2190</v>
      </c>
      <c r="L844" s="1189">
        <v>1661.0699999999983</v>
      </c>
      <c r="M844" s="1190">
        <v>54.590604249068413</v>
      </c>
    </row>
    <row r="846" spans="1:13" ht="13.5" thickBot="1" x14ac:dyDescent="0.25">
      <c r="A846" s="11" t="s">
        <v>285</v>
      </c>
      <c r="B846" s="11"/>
    </row>
    <row r="847" spans="1:13" x14ac:dyDescent="0.2">
      <c r="A847" s="1002" t="s">
        <v>113</v>
      </c>
      <c r="B847" s="1004" t="s">
        <v>5</v>
      </c>
      <c r="C847" s="1005"/>
      <c r="D847" s="1006"/>
      <c r="E847" s="1004" t="s">
        <v>6</v>
      </c>
      <c r="F847" s="1005"/>
      <c r="G847" s="1006"/>
      <c r="H847" s="1004" t="s">
        <v>7</v>
      </c>
      <c r="I847" s="1005"/>
      <c r="J847" s="1006"/>
      <c r="K847" s="1007" t="s">
        <v>114</v>
      </c>
      <c r="L847" s="1008"/>
      <c r="M847" s="1009"/>
    </row>
    <row r="848" spans="1:13" ht="26.25" thickBot="1" x14ac:dyDescent="0.25">
      <c r="A848" s="1003"/>
      <c r="B848" s="12" t="s">
        <v>115</v>
      </c>
      <c r="C848" s="13" t="s">
        <v>116</v>
      </c>
      <c r="D848" s="14" t="s">
        <v>117</v>
      </c>
      <c r="E848" s="12" t="s">
        <v>115</v>
      </c>
      <c r="F848" s="13" t="s">
        <v>116</v>
      </c>
      <c r="G848" s="14" t="s">
        <v>117</v>
      </c>
      <c r="H848" s="12" t="s">
        <v>115</v>
      </c>
      <c r="I848" s="13" t="s">
        <v>116</v>
      </c>
      <c r="J848" s="14" t="s">
        <v>117</v>
      </c>
      <c r="K848" s="15" t="s">
        <v>118</v>
      </c>
      <c r="L848" s="954" t="s">
        <v>119</v>
      </c>
      <c r="M848" s="16" t="s">
        <v>120</v>
      </c>
    </row>
    <row r="849" spans="1:13" x14ac:dyDescent="0.2">
      <c r="A849" s="17" t="s">
        <v>121</v>
      </c>
      <c r="B849" s="18">
        <v>19</v>
      </c>
      <c r="C849" s="19">
        <v>16</v>
      </c>
      <c r="D849" s="20">
        <v>3</v>
      </c>
      <c r="E849" s="18">
        <v>19</v>
      </c>
      <c r="F849" s="19">
        <v>16</v>
      </c>
      <c r="G849" s="20">
        <v>3</v>
      </c>
      <c r="H849" s="18">
        <v>19</v>
      </c>
      <c r="I849" s="19">
        <v>16</v>
      </c>
      <c r="J849" s="20">
        <v>3</v>
      </c>
      <c r="K849" s="21">
        <v>24</v>
      </c>
      <c r="L849" s="56">
        <v>7.160000000000001</v>
      </c>
      <c r="M849" s="22">
        <v>53.808659217877093</v>
      </c>
    </row>
    <row r="850" spans="1:13" x14ac:dyDescent="0.2">
      <c r="A850" s="23" t="s">
        <v>123</v>
      </c>
      <c r="B850" s="24">
        <v>9</v>
      </c>
      <c r="C850" s="25">
        <v>5</v>
      </c>
      <c r="D850" s="26">
        <v>4</v>
      </c>
      <c r="E850" s="24">
        <v>9</v>
      </c>
      <c r="F850" s="25">
        <v>5</v>
      </c>
      <c r="G850" s="26">
        <v>4</v>
      </c>
      <c r="H850" s="24">
        <v>9</v>
      </c>
      <c r="I850" s="25">
        <v>5</v>
      </c>
      <c r="J850" s="26">
        <v>4</v>
      </c>
      <c r="K850" s="24">
        <v>9</v>
      </c>
      <c r="L850" s="61">
        <v>1.38</v>
      </c>
      <c r="M850" s="27">
        <v>54.956521739130444</v>
      </c>
    </row>
    <row r="851" spans="1:13" x14ac:dyDescent="0.2">
      <c r="A851" s="23" t="s">
        <v>124</v>
      </c>
      <c r="B851" s="24">
        <v>3</v>
      </c>
      <c r="C851" s="25">
        <v>0</v>
      </c>
      <c r="D851" s="26">
        <v>3</v>
      </c>
      <c r="E851" s="24">
        <v>3</v>
      </c>
      <c r="F851" s="25">
        <v>0</v>
      </c>
      <c r="G851" s="26">
        <v>3</v>
      </c>
      <c r="H851" s="24">
        <v>3</v>
      </c>
      <c r="I851" s="25">
        <v>0</v>
      </c>
      <c r="J851" s="26">
        <v>3</v>
      </c>
      <c r="K851" s="24">
        <v>3</v>
      </c>
      <c r="L851" s="61">
        <v>0.29000000000000004</v>
      </c>
      <c r="M851" s="27">
        <v>49.017241379310342</v>
      </c>
    </row>
    <row r="852" spans="1:13" x14ac:dyDescent="0.2">
      <c r="A852" s="23" t="s">
        <v>125</v>
      </c>
      <c r="B852" s="24">
        <v>3</v>
      </c>
      <c r="C852" s="25">
        <v>3</v>
      </c>
      <c r="D852" s="26">
        <v>0</v>
      </c>
      <c r="E852" s="24">
        <v>3</v>
      </c>
      <c r="F852" s="25">
        <v>3</v>
      </c>
      <c r="G852" s="26">
        <v>0</v>
      </c>
      <c r="H852" s="24">
        <v>3</v>
      </c>
      <c r="I852" s="25">
        <v>3</v>
      </c>
      <c r="J852" s="26">
        <v>0</v>
      </c>
      <c r="K852" s="24">
        <v>3</v>
      </c>
      <c r="L852" s="61">
        <v>0.77</v>
      </c>
      <c r="M852" s="27">
        <v>57.720779220779221</v>
      </c>
    </row>
    <row r="853" spans="1:13" x14ac:dyDescent="0.2">
      <c r="A853" s="23" t="s">
        <v>126</v>
      </c>
      <c r="B853" s="24">
        <v>1</v>
      </c>
      <c r="C853" s="25">
        <v>1</v>
      </c>
      <c r="D853" s="26">
        <v>0</v>
      </c>
      <c r="E853" s="24">
        <v>1</v>
      </c>
      <c r="F853" s="25">
        <v>1</v>
      </c>
      <c r="G853" s="26">
        <v>0</v>
      </c>
      <c r="H853" s="24">
        <v>1</v>
      </c>
      <c r="I853" s="25">
        <v>1</v>
      </c>
      <c r="J853" s="26">
        <v>0</v>
      </c>
      <c r="K853" s="24">
        <v>1</v>
      </c>
      <c r="L853" s="61">
        <v>0.3</v>
      </c>
      <c r="M853" s="27">
        <v>47.5</v>
      </c>
    </row>
    <row r="854" spans="1:13" x14ac:dyDescent="0.2">
      <c r="A854" s="23" t="s">
        <v>127</v>
      </c>
      <c r="B854" s="24">
        <v>3</v>
      </c>
      <c r="C854" s="25">
        <v>2</v>
      </c>
      <c r="D854" s="26">
        <v>1</v>
      </c>
      <c r="E854" s="24">
        <v>3</v>
      </c>
      <c r="F854" s="25">
        <v>2</v>
      </c>
      <c r="G854" s="26">
        <v>1</v>
      </c>
      <c r="H854" s="24">
        <v>3</v>
      </c>
      <c r="I854" s="25">
        <v>2</v>
      </c>
      <c r="J854" s="26">
        <v>1</v>
      </c>
      <c r="K854" s="24">
        <v>3</v>
      </c>
      <c r="L854" s="61">
        <v>0.53</v>
      </c>
      <c r="M854" s="27">
        <v>53.915094339622634</v>
      </c>
    </row>
    <row r="855" spans="1:13" x14ac:dyDescent="0.2">
      <c r="A855" s="23" t="s">
        <v>128</v>
      </c>
      <c r="B855" s="24">
        <v>3</v>
      </c>
      <c r="C855" s="25">
        <v>2</v>
      </c>
      <c r="D855" s="26">
        <v>1</v>
      </c>
      <c r="E855" s="24">
        <v>3</v>
      </c>
      <c r="F855" s="25">
        <v>2</v>
      </c>
      <c r="G855" s="26">
        <v>1</v>
      </c>
      <c r="H855" s="24">
        <v>3</v>
      </c>
      <c r="I855" s="25">
        <v>2</v>
      </c>
      <c r="J855" s="26">
        <v>1</v>
      </c>
      <c r="K855" s="24">
        <v>3</v>
      </c>
      <c r="L855" s="61">
        <v>0.56000000000000005</v>
      </c>
      <c r="M855" s="27">
        <v>69.446428571428569</v>
      </c>
    </row>
    <row r="856" spans="1:13" x14ac:dyDescent="0.2">
      <c r="A856" s="23" t="s">
        <v>129</v>
      </c>
      <c r="B856" s="24">
        <v>3</v>
      </c>
      <c r="C856" s="25">
        <v>2</v>
      </c>
      <c r="D856" s="26">
        <v>1</v>
      </c>
      <c r="E856" s="24">
        <v>3</v>
      </c>
      <c r="F856" s="25">
        <v>2</v>
      </c>
      <c r="G856" s="26">
        <v>1</v>
      </c>
      <c r="H856" s="24">
        <v>3</v>
      </c>
      <c r="I856" s="25">
        <v>2</v>
      </c>
      <c r="J856" s="26">
        <v>1</v>
      </c>
      <c r="K856" s="24">
        <v>2</v>
      </c>
      <c r="L856" s="61">
        <v>0.30000000000000004</v>
      </c>
      <c r="M856" s="27">
        <v>64.799999999999983</v>
      </c>
    </row>
    <row r="857" spans="1:13" x14ac:dyDescent="0.2">
      <c r="A857" s="23" t="s">
        <v>130</v>
      </c>
      <c r="B857" s="24">
        <v>3</v>
      </c>
      <c r="C857" s="25">
        <v>2</v>
      </c>
      <c r="D857" s="26">
        <v>1</v>
      </c>
      <c r="E857" s="24">
        <v>3</v>
      </c>
      <c r="F857" s="25">
        <v>2</v>
      </c>
      <c r="G857" s="26">
        <v>1</v>
      </c>
      <c r="H857" s="24">
        <v>3</v>
      </c>
      <c r="I857" s="25">
        <v>2</v>
      </c>
      <c r="J857" s="26">
        <v>1</v>
      </c>
      <c r="K857" s="24">
        <v>3</v>
      </c>
      <c r="L857" s="61">
        <v>0.76999999999999991</v>
      </c>
      <c r="M857" s="27">
        <v>43.13636363636364</v>
      </c>
    </row>
    <row r="858" spans="1:13" x14ac:dyDescent="0.2">
      <c r="A858" s="23" t="s">
        <v>131</v>
      </c>
      <c r="B858" s="24">
        <v>4</v>
      </c>
      <c r="C858" s="25">
        <v>3</v>
      </c>
      <c r="D858" s="26">
        <v>1</v>
      </c>
      <c r="E858" s="24">
        <v>4</v>
      </c>
      <c r="F858" s="25">
        <v>3</v>
      </c>
      <c r="G858" s="26">
        <v>1</v>
      </c>
      <c r="H858" s="24">
        <v>4</v>
      </c>
      <c r="I858" s="25">
        <v>3</v>
      </c>
      <c r="J858" s="26">
        <v>1</v>
      </c>
      <c r="K858" s="24">
        <v>3</v>
      </c>
      <c r="L858" s="61">
        <v>0.47000000000000003</v>
      </c>
      <c r="M858" s="27">
        <v>63.053191489361708</v>
      </c>
    </row>
    <row r="859" spans="1:13" x14ac:dyDescent="0.2">
      <c r="A859" s="23" t="s">
        <v>132</v>
      </c>
      <c r="B859" s="24">
        <v>7</v>
      </c>
      <c r="C859" s="25">
        <v>6</v>
      </c>
      <c r="D859" s="26">
        <v>1</v>
      </c>
      <c r="E859" s="24">
        <v>7</v>
      </c>
      <c r="F859" s="25">
        <v>6</v>
      </c>
      <c r="G859" s="26">
        <v>1</v>
      </c>
      <c r="H859" s="24">
        <v>7</v>
      </c>
      <c r="I859" s="25">
        <v>6</v>
      </c>
      <c r="J859" s="26">
        <v>1</v>
      </c>
      <c r="K859" s="24">
        <v>12</v>
      </c>
      <c r="L859" s="61">
        <v>2.4300000000000002</v>
      </c>
      <c r="M859" s="27">
        <v>50.701646090534986</v>
      </c>
    </row>
    <row r="860" spans="1:13" x14ac:dyDescent="0.2">
      <c r="A860" s="23" t="s">
        <v>133</v>
      </c>
      <c r="B860" s="24">
        <v>7</v>
      </c>
      <c r="C860" s="25">
        <v>5</v>
      </c>
      <c r="D860" s="26">
        <v>2</v>
      </c>
      <c r="E860" s="24">
        <v>7</v>
      </c>
      <c r="F860" s="25">
        <v>5</v>
      </c>
      <c r="G860" s="26">
        <v>2</v>
      </c>
      <c r="H860" s="24">
        <v>9</v>
      </c>
      <c r="I860" s="25">
        <v>6</v>
      </c>
      <c r="J860" s="26">
        <v>3</v>
      </c>
      <c r="K860" s="24">
        <v>8</v>
      </c>
      <c r="L860" s="61">
        <v>1.6899999999999997</v>
      </c>
      <c r="M860" s="27">
        <v>57.139053254437876</v>
      </c>
    </row>
    <row r="861" spans="1:13" x14ac:dyDescent="0.2">
      <c r="A861" s="23" t="s">
        <v>134</v>
      </c>
      <c r="B861" s="24">
        <v>11</v>
      </c>
      <c r="C861" s="25">
        <v>8</v>
      </c>
      <c r="D861" s="26">
        <v>3</v>
      </c>
      <c r="E861" s="24">
        <v>11</v>
      </c>
      <c r="F861" s="25">
        <v>8</v>
      </c>
      <c r="G861" s="26">
        <v>3</v>
      </c>
      <c r="H861" s="24">
        <v>11</v>
      </c>
      <c r="I861" s="25">
        <v>8</v>
      </c>
      <c r="J861" s="26">
        <v>3</v>
      </c>
      <c r="K861" s="24">
        <v>8</v>
      </c>
      <c r="L861" s="61">
        <v>2.34</v>
      </c>
      <c r="M861" s="27">
        <v>49.448717948717956</v>
      </c>
    </row>
    <row r="862" spans="1:13" ht="13.5" thickBot="1" x14ac:dyDescent="0.25">
      <c r="A862" s="28" t="s">
        <v>135</v>
      </c>
      <c r="B862" s="29">
        <v>3</v>
      </c>
      <c r="C862" s="30">
        <v>2</v>
      </c>
      <c r="D862" s="31">
        <v>1</v>
      </c>
      <c r="E862" s="29">
        <v>3</v>
      </c>
      <c r="F862" s="30">
        <v>2</v>
      </c>
      <c r="G862" s="31">
        <v>1</v>
      </c>
      <c r="H862" s="29">
        <v>3</v>
      </c>
      <c r="I862" s="30">
        <v>2</v>
      </c>
      <c r="J862" s="31">
        <v>1</v>
      </c>
      <c r="K862" s="29">
        <v>4</v>
      </c>
      <c r="L862" s="74">
        <v>0.77</v>
      </c>
      <c r="M862" s="32">
        <v>51.097402597402606</v>
      </c>
    </row>
    <row r="863" spans="1:13" ht="13.5" thickBot="1" x14ac:dyDescent="0.25">
      <c r="A863" s="1185" t="s">
        <v>115</v>
      </c>
      <c r="B863" s="1186">
        <v>79</v>
      </c>
      <c r="C863" s="1187">
        <v>57</v>
      </c>
      <c r="D863" s="1188">
        <v>22</v>
      </c>
      <c r="E863" s="1186">
        <v>79</v>
      </c>
      <c r="F863" s="1187">
        <v>57</v>
      </c>
      <c r="G863" s="1188">
        <v>22</v>
      </c>
      <c r="H863" s="1186">
        <v>81</v>
      </c>
      <c r="I863" s="1187">
        <v>58</v>
      </c>
      <c r="J863" s="1188">
        <v>23</v>
      </c>
      <c r="K863" s="1186">
        <v>86</v>
      </c>
      <c r="L863" s="1189">
        <v>19.760000000000002</v>
      </c>
      <c r="M863" s="1190">
        <v>53.572874493927124</v>
      </c>
    </row>
    <row r="865" spans="1:13" ht="13.5" thickBot="1" x14ac:dyDescent="0.25">
      <c r="A865" s="11" t="s">
        <v>286</v>
      </c>
      <c r="B865" s="11"/>
    </row>
    <row r="866" spans="1:13" x14ac:dyDescent="0.2">
      <c r="A866" s="1002" t="s">
        <v>113</v>
      </c>
      <c r="B866" s="1004" t="s">
        <v>5</v>
      </c>
      <c r="C866" s="1005"/>
      <c r="D866" s="1006"/>
      <c r="E866" s="1004" t="s">
        <v>6</v>
      </c>
      <c r="F866" s="1005"/>
      <c r="G866" s="1006"/>
      <c r="H866" s="1004" t="s">
        <v>7</v>
      </c>
      <c r="I866" s="1005"/>
      <c r="J866" s="1006"/>
      <c r="K866" s="1004" t="s">
        <v>114</v>
      </c>
      <c r="L866" s="1005"/>
      <c r="M866" s="1006"/>
    </row>
    <row r="867" spans="1:13" ht="26.25" thickBot="1" x14ac:dyDescent="0.25">
      <c r="A867" s="1003"/>
      <c r="B867" s="12" t="s">
        <v>115</v>
      </c>
      <c r="C867" s="13" t="s">
        <v>116</v>
      </c>
      <c r="D867" s="14" t="s">
        <v>117</v>
      </c>
      <c r="E867" s="12" t="s">
        <v>115</v>
      </c>
      <c r="F867" s="13" t="s">
        <v>116</v>
      </c>
      <c r="G867" s="14" t="s">
        <v>117</v>
      </c>
      <c r="H867" s="12" t="s">
        <v>115</v>
      </c>
      <c r="I867" s="13" t="s">
        <v>116</v>
      </c>
      <c r="J867" s="14" t="s">
        <v>117</v>
      </c>
      <c r="K867" s="15" t="s">
        <v>118</v>
      </c>
      <c r="L867" s="954" t="s">
        <v>119</v>
      </c>
      <c r="M867" s="16" t="s">
        <v>120</v>
      </c>
    </row>
    <row r="868" spans="1:13" x14ac:dyDescent="0.2">
      <c r="A868" s="17" t="s">
        <v>121</v>
      </c>
      <c r="B868" s="18">
        <v>4</v>
      </c>
      <c r="C868" s="19">
        <v>0</v>
      </c>
      <c r="D868" s="20">
        <v>4</v>
      </c>
      <c r="E868" s="18">
        <v>4</v>
      </c>
      <c r="F868" s="19">
        <v>0</v>
      </c>
      <c r="G868" s="20">
        <v>4</v>
      </c>
      <c r="H868" s="18">
        <v>5</v>
      </c>
      <c r="I868" s="19">
        <v>0</v>
      </c>
      <c r="J868" s="20">
        <v>5</v>
      </c>
      <c r="K868" s="21">
        <v>5</v>
      </c>
      <c r="L868" s="56">
        <v>3.2399999999999998</v>
      </c>
      <c r="M868" s="22">
        <v>64.694444444444457</v>
      </c>
    </row>
    <row r="869" spans="1:13" x14ac:dyDescent="0.2">
      <c r="A869" s="23" t="s">
        <v>123</v>
      </c>
      <c r="B869" s="24">
        <v>0</v>
      </c>
      <c r="C869" s="25">
        <v>0</v>
      </c>
      <c r="D869" s="26">
        <v>0</v>
      </c>
      <c r="E869" s="24">
        <v>0</v>
      </c>
      <c r="F869" s="25">
        <v>0</v>
      </c>
      <c r="G869" s="26">
        <v>0</v>
      </c>
      <c r="H869" s="24">
        <v>0</v>
      </c>
      <c r="I869" s="25">
        <v>0</v>
      </c>
      <c r="J869" s="26">
        <v>0</v>
      </c>
      <c r="K869" s="24">
        <v>0</v>
      </c>
      <c r="L869" s="61">
        <v>0</v>
      </c>
      <c r="M869" s="27">
        <v>0</v>
      </c>
    </row>
    <row r="870" spans="1:13" x14ac:dyDescent="0.2">
      <c r="A870" s="23" t="s">
        <v>124</v>
      </c>
      <c r="B870" s="24">
        <v>1</v>
      </c>
      <c r="C870" s="25">
        <v>0</v>
      </c>
      <c r="D870" s="26">
        <v>1</v>
      </c>
      <c r="E870" s="24">
        <v>1</v>
      </c>
      <c r="F870" s="25">
        <v>0</v>
      </c>
      <c r="G870" s="26">
        <v>1</v>
      </c>
      <c r="H870" s="24">
        <v>1</v>
      </c>
      <c r="I870" s="25">
        <v>0</v>
      </c>
      <c r="J870" s="26">
        <v>1</v>
      </c>
      <c r="K870" s="24">
        <v>3</v>
      </c>
      <c r="L870" s="61">
        <v>1.2000000000000002</v>
      </c>
      <c r="M870" s="27">
        <v>56.80833333333333</v>
      </c>
    </row>
    <row r="871" spans="1:13" x14ac:dyDescent="0.2">
      <c r="A871" s="23" t="s">
        <v>125</v>
      </c>
      <c r="B871" s="24">
        <v>0</v>
      </c>
      <c r="C871" s="25">
        <v>0</v>
      </c>
      <c r="D871" s="26">
        <v>0</v>
      </c>
      <c r="E871" s="24">
        <v>0</v>
      </c>
      <c r="F871" s="25">
        <v>0</v>
      </c>
      <c r="G871" s="26">
        <v>0</v>
      </c>
      <c r="H871" s="24">
        <v>0</v>
      </c>
      <c r="I871" s="25">
        <v>0</v>
      </c>
      <c r="J871" s="26">
        <v>0</v>
      </c>
      <c r="K871" s="24">
        <v>0</v>
      </c>
      <c r="L871" s="61">
        <v>0</v>
      </c>
      <c r="M871" s="27">
        <v>0</v>
      </c>
    </row>
    <row r="872" spans="1:13" x14ac:dyDescent="0.2">
      <c r="A872" s="23" t="s">
        <v>126</v>
      </c>
      <c r="B872" s="24">
        <v>0</v>
      </c>
      <c r="C872" s="25">
        <v>0</v>
      </c>
      <c r="D872" s="26">
        <v>0</v>
      </c>
      <c r="E872" s="24">
        <v>0</v>
      </c>
      <c r="F872" s="25">
        <v>0</v>
      </c>
      <c r="G872" s="26">
        <v>0</v>
      </c>
      <c r="H872" s="24">
        <v>0</v>
      </c>
      <c r="I872" s="25">
        <v>0</v>
      </c>
      <c r="J872" s="26">
        <v>0</v>
      </c>
      <c r="K872" s="24">
        <v>0</v>
      </c>
      <c r="L872" s="61">
        <v>0</v>
      </c>
      <c r="M872" s="27">
        <v>0</v>
      </c>
    </row>
    <row r="873" spans="1:13" x14ac:dyDescent="0.2">
      <c r="A873" s="23" t="s">
        <v>127</v>
      </c>
      <c r="B873" s="24">
        <v>1</v>
      </c>
      <c r="C873" s="25">
        <v>0</v>
      </c>
      <c r="D873" s="26">
        <v>1</v>
      </c>
      <c r="E873" s="24">
        <v>1</v>
      </c>
      <c r="F873" s="25">
        <v>0</v>
      </c>
      <c r="G873" s="26">
        <v>1</v>
      </c>
      <c r="H873" s="24">
        <v>1</v>
      </c>
      <c r="I873" s="25">
        <v>0</v>
      </c>
      <c r="J873" s="26">
        <v>1</v>
      </c>
      <c r="K873" s="24">
        <v>0</v>
      </c>
      <c r="L873" s="61">
        <v>0</v>
      </c>
      <c r="M873" s="27">
        <v>0</v>
      </c>
    </row>
    <row r="874" spans="1:13" x14ac:dyDescent="0.2">
      <c r="A874" s="23" t="s">
        <v>128</v>
      </c>
      <c r="B874" s="24">
        <v>0</v>
      </c>
      <c r="C874" s="25">
        <v>0</v>
      </c>
      <c r="D874" s="26">
        <v>0</v>
      </c>
      <c r="E874" s="24">
        <v>0</v>
      </c>
      <c r="F874" s="25">
        <v>0</v>
      </c>
      <c r="G874" s="26">
        <v>0</v>
      </c>
      <c r="H874" s="24">
        <v>0</v>
      </c>
      <c r="I874" s="25">
        <v>0</v>
      </c>
      <c r="J874" s="26">
        <v>0</v>
      </c>
      <c r="K874" s="24">
        <v>0</v>
      </c>
      <c r="L874" s="61">
        <v>0</v>
      </c>
      <c r="M874" s="27">
        <v>0</v>
      </c>
    </row>
    <row r="875" spans="1:13" x14ac:dyDescent="0.2">
      <c r="A875" s="23" t="s">
        <v>129</v>
      </c>
      <c r="B875" s="24">
        <v>0</v>
      </c>
      <c r="C875" s="25">
        <v>0</v>
      </c>
      <c r="D875" s="26">
        <v>0</v>
      </c>
      <c r="E875" s="24">
        <v>0</v>
      </c>
      <c r="F875" s="25">
        <v>0</v>
      </c>
      <c r="G875" s="26">
        <v>0</v>
      </c>
      <c r="H875" s="24">
        <v>0</v>
      </c>
      <c r="I875" s="25">
        <v>0</v>
      </c>
      <c r="J875" s="26">
        <v>0</v>
      </c>
      <c r="K875" s="24">
        <v>0</v>
      </c>
      <c r="L875" s="61">
        <v>0</v>
      </c>
      <c r="M875" s="27">
        <v>0</v>
      </c>
    </row>
    <row r="876" spans="1:13" x14ac:dyDescent="0.2">
      <c r="A876" s="23" t="s">
        <v>130</v>
      </c>
      <c r="B876" s="24">
        <v>0</v>
      </c>
      <c r="C876" s="25">
        <v>0</v>
      </c>
      <c r="D876" s="26">
        <v>0</v>
      </c>
      <c r="E876" s="24">
        <v>0</v>
      </c>
      <c r="F876" s="25">
        <v>0</v>
      </c>
      <c r="G876" s="26">
        <v>0</v>
      </c>
      <c r="H876" s="24">
        <v>0</v>
      </c>
      <c r="I876" s="25">
        <v>0</v>
      </c>
      <c r="J876" s="26">
        <v>0</v>
      </c>
      <c r="K876" s="24">
        <v>0</v>
      </c>
      <c r="L876" s="61">
        <v>0</v>
      </c>
      <c r="M876" s="27">
        <v>0</v>
      </c>
    </row>
    <row r="877" spans="1:13" x14ac:dyDescent="0.2">
      <c r="A877" s="23" t="s">
        <v>131</v>
      </c>
      <c r="B877" s="24">
        <v>0</v>
      </c>
      <c r="C877" s="25">
        <v>0</v>
      </c>
      <c r="D877" s="26">
        <v>0</v>
      </c>
      <c r="E877" s="24">
        <v>0</v>
      </c>
      <c r="F877" s="25">
        <v>0</v>
      </c>
      <c r="G877" s="26">
        <v>0</v>
      </c>
      <c r="H877" s="24">
        <v>0</v>
      </c>
      <c r="I877" s="25">
        <v>0</v>
      </c>
      <c r="J877" s="26">
        <v>0</v>
      </c>
      <c r="K877" s="24">
        <v>0</v>
      </c>
      <c r="L877" s="61">
        <v>0</v>
      </c>
      <c r="M877" s="27">
        <v>0</v>
      </c>
    </row>
    <row r="878" spans="1:13" x14ac:dyDescent="0.2">
      <c r="A878" s="23" t="s">
        <v>132</v>
      </c>
      <c r="B878" s="24">
        <v>0</v>
      </c>
      <c r="C878" s="25">
        <v>0</v>
      </c>
      <c r="D878" s="26">
        <v>0</v>
      </c>
      <c r="E878" s="24">
        <v>0</v>
      </c>
      <c r="F878" s="25">
        <v>0</v>
      </c>
      <c r="G878" s="26">
        <v>0</v>
      </c>
      <c r="H878" s="24">
        <v>0</v>
      </c>
      <c r="I878" s="25">
        <v>0</v>
      </c>
      <c r="J878" s="26">
        <v>0</v>
      </c>
      <c r="K878" s="24">
        <v>0</v>
      </c>
      <c r="L878" s="61">
        <v>0</v>
      </c>
      <c r="M878" s="27">
        <v>0</v>
      </c>
    </row>
    <row r="879" spans="1:13" x14ac:dyDescent="0.2">
      <c r="A879" s="23" t="s">
        <v>133</v>
      </c>
      <c r="B879" s="24">
        <v>1</v>
      </c>
      <c r="C879" s="25">
        <v>0</v>
      </c>
      <c r="D879" s="26">
        <v>1</v>
      </c>
      <c r="E879" s="24">
        <v>1</v>
      </c>
      <c r="F879" s="25">
        <v>0</v>
      </c>
      <c r="G879" s="26">
        <v>1</v>
      </c>
      <c r="H879" s="24">
        <v>1</v>
      </c>
      <c r="I879" s="25">
        <v>0</v>
      </c>
      <c r="J879" s="26">
        <v>1</v>
      </c>
      <c r="K879" s="24">
        <v>0</v>
      </c>
      <c r="L879" s="61">
        <v>0</v>
      </c>
      <c r="M879" s="27">
        <v>0</v>
      </c>
    </row>
    <row r="880" spans="1:13" x14ac:dyDescent="0.2">
      <c r="A880" s="23" t="s">
        <v>134</v>
      </c>
      <c r="B880" s="24">
        <v>2</v>
      </c>
      <c r="C880" s="25">
        <v>0</v>
      </c>
      <c r="D880" s="26">
        <v>2</v>
      </c>
      <c r="E880" s="24">
        <v>2</v>
      </c>
      <c r="F880" s="25">
        <v>0</v>
      </c>
      <c r="G880" s="26">
        <v>2</v>
      </c>
      <c r="H880" s="24">
        <v>2</v>
      </c>
      <c r="I880" s="25">
        <v>0</v>
      </c>
      <c r="J880" s="26">
        <v>2</v>
      </c>
      <c r="K880" s="24">
        <v>3</v>
      </c>
      <c r="L880" s="61">
        <v>0.27</v>
      </c>
      <c r="M880" s="27">
        <v>54.055555555555557</v>
      </c>
    </row>
    <row r="881" spans="1:13" ht="13.5" thickBot="1" x14ac:dyDescent="0.25">
      <c r="A881" s="28" t="s">
        <v>135</v>
      </c>
      <c r="B881" s="29">
        <v>0</v>
      </c>
      <c r="C881" s="30">
        <v>0</v>
      </c>
      <c r="D881" s="31">
        <v>0</v>
      </c>
      <c r="E881" s="29">
        <v>0</v>
      </c>
      <c r="F881" s="30">
        <v>0</v>
      </c>
      <c r="G881" s="31">
        <v>0</v>
      </c>
      <c r="H881" s="29">
        <v>0</v>
      </c>
      <c r="I881" s="30">
        <v>0</v>
      </c>
      <c r="J881" s="31">
        <v>0</v>
      </c>
      <c r="K881" s="29">
        <v>0</v>
      </c>
      <c r="L881" s="74">
        <v>0</v>
      </c>
      <c r="M881" s="32">
        <v>0</v>
      </c>
    </row>
    <row r="882" spans="1:13" ht="13.5" thickBot="1" x14ac:dyDescent="0.25">
      <c r="A882" s="1185" t="s">
        <v>115</v>
      </c>
      <c r="B882" s="1186">
        <v>9</v>
      </c>
      <c r="C882" s="1187">
        <v>0</v>
      </c>
      <c r="D882" s="1188">
        <v>9</v>
      </c>
      <c r="E882" s="1186">
        <v>9</v>
      </c>
      <c r="F882" s="1187">
        <v>0</v>
      </c>
      <c r="G882" s="1188">
        <v>9</v>
      </c>
      <c r="H882" s="1186">
        <v>10</v>
      </c>
      <c r="I882" s="1187">
        <v>0</v>
      </c>
      <c r="J882" s="1188">
        <v>10</v>
      </c>
      <c r="K882" s="1186">
        <v>11</v>
      </c>
      <c r="L882" s="1189">
        <v>4.7099999999999991</v>
      </c>
      <c r="M882" s="1190">
        <v>62.075371549893852</v>
      </c>
    </row>
    <row r="884" spans="1:13" ht="13.5" thickBot="1" x14ac:dyDescent="0.25">
      <c r="A884" s="11" t="s">
        <v>287</v>
      </c>
      <c r="B884" s="11"/>
    </row>
    <row r="885" spans="1:13" x14ac:dyDescent="0.2">
      <c r="A885" s="1002" t="s">
        <v>113</v>
      </c>
      <c r="B885" s="1004" t="s">
        <v>5</v>
      </c>
      <c r="C885" s="1005"/>
      <c r="D885" s="1006"/>
      <c r="E885" s="1004" t="s">
        <v>6</v>
      </c>
      <c r="F885" s="1005"/>
      <c r="G885" s="1006"/>
      <c r="H885" s="1004" t="s">
        <v>7</v>
      </c>
      <c r="I885" s="1005"/>
      <c r="J885" s="1006"/>
      <c r="K885" s="1007" t="s">
        <v>114</v>
      </c>
      <c r="L885" s="1008"/>
      <c r="M885" s="1009"/>
    </row>
    <row r="886" spans="1:13" ht="26.25" thickBot="1" x14ac:dyDescent="0.25">
      <c r="A886" s="1003"/>
      <c r="B886" s="12" t="s">
        <v>115</v>
      </c>
      <c r="C886" s="13" t="s">
        <v>116</v>
      </c>
      <c r="D886" s="14" t="s">
        <v>117</v>
      </c>
      <c r="E886" s="12" t="s">
        <v>115</v>
      </c>
      <c r="F886" s="13" t="s">
        <v>116</v>
      </c>
      <c r="G886" s="14" t="s">
        <v>117</v>
      </c>
      <c r="H886" s="12" t="s">
        <v>115</v>
      </c>
      <c r="I886" s="13" t="s">
        <v>116</v>
      </c>
      <c r="J886" s="14" t="s">
        <v>117</v>
      </c>
      <c r="K886" s="15" t="s">
        <v>118</v>
      </c>
      <c r="L886" s="954" t="s">
        <v>119</v>
      </c>
      <c r="M886" s="16" t="s">
        <v>120</v>
      </c>
    </row>
    <row r="887" spans="1:13" x14ac:dyDescent="0.2">
      <c r="A887" s="17" t="s">
        <v>121</v>
      </c>
      <c r="B887" s="18">
        <v>93</v>
      </c>
      <c r="C887" s="19">
        <v>77</v>
      </c>
      <c r="D887" s="20">
        <v>16</v>
      </c>
      <c r="E887" s="18">
        <v>93</v>
      </c>
      <c r="F887" s="19">
        <v>77</v>
      </c>
      <c r="G887" s="20">
        <v>16</v>
      </c>
      <c r="H887" s="18">
        <v>132</v>
      </c>
      <c r="I887" s="19">
        <v>104</v>
      </c>
      <c r="J887" s="20">
        <v>28</v>
      </c>
      <c r="K887" s="21">
        <v>288</v>
      </c>
      <c r="L887" s="56">
        <v>150.59000000000009</v>
      </c>
      <c r="M887" s="22">
        <v>52.315326382893929</v>
      </c>
    </row>
    <row r="888" spans="1:13" x14ac:dyDescent="0.2">
      <c r="A888" s="23" t="s">
        <v>123</v>
      </c>
      <c r="B888" s="24">
        <v>55</v>
      </c>
      <c r="C888" s="25">
        <v>41</v>
      </c>
      <c r="D888" s="26">
        <v>14</v>
      </c>
      <c r="E888" s="24">
        <v>56</v>
      </c>
      <c r="F888" s="25">
        <v>41</v>
      </c>
      <c r="G888" s="26">
        <v>15</v>
      </c>
      <c r="H888" s="24">
        <v>75</v>
      </c>
      <c r="I888" s="25">
        <v>48</v>
      </c>
      <c r="J888" s="26">
        <v>27</v>
      </c>
      <c r="K888" s="24">
        <v>100</v>
      </c>
      <c r="L888" s="61">
        <v>50.750000000000107</v>
      </c>
      <c r="M888" s="27">
        <v>53.308078817733907</v>
      </c>
    </row>
    <row r="889" spans="1:13" x14ac:dyDescent="0.2">
      <c r="A889" s="23" t="s">
        <v>124</v>
      </c>
      <c r="B889" s="24">
        <v>26</v>
      </c>
      <c r="C889" s="25">
        <v>20</v>
      </c>
      <c r="D889" s="26">
        <v>6</v>
      </c>
      <c r="E889" s="24">
        <v>26</v>
      </c>
      <c r="F889" s="25">
        <v>20</v>
      </c>
      <c r="G889" s="26">
        <v>6</v>
      </c>
      <c r="H889" s="24">
        <v>37</v>
      </c>
      <c r="I889" s="25">
        <v>24</v>
      </c>
      <c r="J889" s="26">
        <v>13</v>
      </c>
      <c r="K889" s="24">
        <v>47</v>
      </c>
      <c r="L889" s="61">
        <v>30.689999999999994</v>
      </c>
      <c r="M889" s="27">
        <v>54.867546432062561</v>
      </c>
    </row>
    <row r="890" spans="1:13" x14ac:dyDescent="0.2">
      <c r="A890" s="23" t="s">
        <v>125</v>
      </c>
      <c r="B890" s="24">
        <v>28</v>
      </c>
      <c r="C890" s="25">
        <v>22</v>
      </c>
      <c r="D890" s="26">
        <v>6</v>
      </c>
      <c r="E890" s="24">
        <v>28</v>
      </c>
      <c r="F890" s="25">
        <v>22</v>
      </c>
      <c r="G890" s="26">
        <v>6</v>
      </c>
      <c r="H890" s="24">
        <v>41</v>
      </c>
      <c r="I890" s="25">
        <v>30</v>
      </c>
      <c r="J890" s="26">
        <v>11</v>
      </c>
      <c r="K890" s="24">
        <v>40</v>
      </c>
      <c r="L890" s="61">
        <v>28.789999999999996</v>
      </c>
      <c r="M890" s="27">
        <v>57.885550538381423</v>
      </c>
    </row>
    <row r="891" spans="1:13" x14ac:dyDescent="0.2">
      <c r="A891" s="23" t="s">
        <v>126</v>
      </c>
      <c r="B891" s="24">
        <v>19</v>
      </c>
      <c r="C891" s="25">
        <v>17</v>
      </c>
      <c r="D891" s="26">
        <v>2</v>
      </c>
      <c r="E891" s="24">
        <v>19</v>
      </c>
      <c r="F891" s="25">
        <v>17</v>
      </c>
      <c r="G891" s="26">
        <v>2</v>
      </c>
      <c r="H891" s="24">
        <v>26</v>
      </c>
      <c r="I891" s="25">
        <v>22</v>
      </c>
      <c r="J891" s="26">
        <v>4</v>
      </c>
      <c r="K891" s="24">
        <v>23</v>
      </c>
      <c r="L891" s="61">
        <v>12.85</v>
      </c>
      <c r="M891" s="27">
        <v>54.208949416342413</v>
      </c>
    </row>
    <row r="892" spans="1:13" x14ac:dyDescent="0.2">
      <c r="A892" s="23" t="s">
        <v>127</v>
      </c>
      <c r="B892" s="24">
        <v>35</v>
      </c>
      <c r="C892" s="25">
        <v>32</v>
      </c>
      <c r="D892" s="26">
        <v>3</v>
      </c>
      <c r="E892" s="24">
        <v>39</v>
      </c>
      <c r="F892" s="25">
        <v>32</v>
      </c>
      <c r="G892" s="26">
        <v>7</v>
      </c>
      <c r="H892" s="24">
        <v>58</v>
      </c>
      <c r="I892" s="25">
        <v>43</v>
      </c>
      <c r="J892" s="26">
        <v>15</v>
      </c>
      <c r="K892" s="24">
        <v>61</v>
      </c>
      <c r="L892" s="61">
        <v>33.870000000000005</v>
      </c>
      <c r="M892" s="27">
        <v>54.714053734868649</v>
      </c>
    </row>
    <row r="893" spans="1:13" x14ac:dyDescent="0.2">
      <c r="A893" s="23" t="s">
        <v>128</v>
      </c>
      <c r="B893" s="24">
        <v>22</v>
      </c>
      <c r="C893" s="25">
        <v>18</v>
      </c>
      <c r="D893" s="26">
        <v>4</v>
      </c>
      <c r="E893" s="24">
        <v>23</v>
      </c>
      <c r="F893" s="25">
        <v>18</v>
      </c>
      <c r="G893" s="26">
        <v>5</v>
      </c>
      <c r="H893" s="24">
        <v>29</v>
      </c>
      <c r="I893" s="25">
        <v>20</v>
      </c>
      <c r="J893" s="26">
        <v>9</v>
      </c>
      <c r="K893" s="24">
        <v>31</v>
      </c>
      <c r="L893" s="61">
        <v>15.550000000000004</v>
      </c>
      <c r="M893" s="27">
        <v>54.430546623794186</v>
      </c>
    </row>
    <row r="894" spans="1:13" x14ac:dyDescent="0.2">
      <c r="A894" s="23" t="s">
        <v>129</v>
      </c>
      <c r="B894" s="24">
        <v>35</v>
      </c>
      <c r="C894" s="25">
        <v>31</v>
      </c>
      <c r="D894" s="26">
        <v>4</v>
      </c>
      <c r="E894" s="24">
        <v>35</v>
      </c>
      <c r="F894" s="25">
        <v>31</v>
      </c>
      <c r="G894" s="26">
        <v>4</v>
      </c>
      <c r="H894" s="24">
        <v>58</v>
      </c>
      <c r="I894" s="25">
        <v>47</v>
      </c>
      <c r="J894" s="26">
        <v>11</v>
      </c>
      <c r="K894" s="24">
        <v>38</v>
      </c>
      <c r="L894" s="61">
        <v>24.02999999999999</v>
      </c>
      <c r="M894" s="27">
        <v>55.95651269246774</v>
      </c>
    </row>
    <row r="895" spans="1:13" x14ac:dyDescent="0.2">
      <c r="A895" s="23" t="s">
        <v>130</v>
      </c>
      <c r="B895" s="24">
        <v>34</v>
      </c>
      <c r="C895" s="25">
        <v>31</v>
      </c>
      <c r="D895" s="26">
        <v>3</v>
      </c>
      <c r="E895" s="24">
        <v>37</v>
      </c>
      <c r="F895" s="25">
        <v>31</v>
      </c>
      <c r="G895" s="26">
        <v>6</v>
      </c>
      <c r="H895" s="24">
        <v>54</v>
      </c>
      <c r="I895" s="25">
        <v>41</v>
      </c>
      <c r="J895" s="26">
        <v>13</v>
      </c>
      <c r="K895" s="24">
        <v>50</v>
      </c>
      <c r="L895" s="61">
        <v>28.139999999999997</v>
      </c>
      <c r="M895" s="27">
        <v>56.961975835110167</v>
      </c>
    </row>
    <row r="896" spans="1:13" x14ac:dyDescent="0.2">
      <c r="A896" s="23" t="s">
        <v>131</v>
      </c>
      <c r="B896" s="24">
        <v>27</v>
      </c>
      <c r="C896" s="25">
        <v>21</v>
      </c>
      <c r="D896" s="26">
        <v>6</v>
      </c>
      <c r="E896" s="24">
        <v>27</v>
      </c>
      <c r="F896" s="25">
        <v>21</v>
      </c>
      <c r="G896" s="26">
        <v>6</v>
      </c>
      <c r="H896" s="24">
        <v>39</v>
      </c>
      <c r="I896" s="25">
        <v>27</v>
      </c>
      <c r="J896" s="26">
        <v>12</v>
      </c>
      <c r="K896" s="24">
        <v>39</v>
      </c>
      <c r="L896" s="61">
        <v>19.449999999999992</v>
      </c>
      <c r="M896" s="27">
        <v>53.664010282776381</v>
      </c>
    </row>
    <row r="897" spans="1:13" x14ac:dyDescent="0.2">
      <c r="A897" s="23" t="s">
        <v>132</v>
      </c>
      <c r="B897" s="24">
        <v>69</v>
      </c>
      <c r="C897" s="25">
        <v>57</v>
      </c>
      <c r="D897" s="26">
        <v>12</v>
      </c>
      <c r="E897" s="24">
        <v>69</v>
      </c>
      <c r="F897" s="25">
        <v>57</v>
      </c>
      <c r="G897" s="26">
        <v>12</v>
      </c>
      <c r="H897" s="24">
        <v>94</v>
      </c>
      <c r="I897" s="25">
        <v>71</v>
      </c>
      <c r="J897" s="26">
        <v>23</v>
      </c>
      <c r="K897" s="24">
        <v>132</v>
      </c>
      <c r="L897" s="61">
        <v>79.949999999999946</v>
      </c>
      <c r="M897" s="27">
        <v>54.083114446529123</v>
      </c>
    </row>
    <row r="898" spans="1:13" x14ac:dyDescent="0.2">
      <c r="A898" s="23" t="s">
        <v>133</v>
      </c>
      <c r="B898" s="24">
        <v>31</v>
      </c>
      <c r="C898" s="25">
        <v>26</v>
      </c>
      <c r="D898" s="26">
        <v>5</v>
      </c>
      <c r="E898" s="24">
        <v>31</v>
      </c>
      <c r="F898" s="25">
        <v>26</v>
      </c>
      <c r="G898" s="26">
        <v>5</v>
      </c>
      <c r="H898" s="24">
        <v>45</v>
      </c>
      <c r="I898" s="25">
        <v>34</v>
      </c>
      <c r="J898" s="26">
        <v>11</v>
      </c>
      <c r="K898" s="24">
        <v>62</v>
      </c>
      <c r="L898" s="61">
        <v>35.610000000000014</v>
      </c>
      <c r="M898" s="27">
        <v>53.811148553777009</v>
      </c>
    </row>
    <row r="899" spans="1:13" x14ac:dyDescent="0.2">
      <c r="A899" s="23" t="s">
        <v>134</v>
      </c>
      <c r="B899" s="24">
        <v>67</v>
      </c>
      <c r="C899" s="25">
        <v>54</v>
      </c>
      <c r="D899" s="26">
        <v>13</v>
      </c>
      <c r="E899" s="24">
        <v>67</v>
      </c>
      <c r="F899" s="25">
        <v>54</v>
      </c>
      <c r="G899" s="26">
        <v>13</v>
      </c>
      <c r="H899" s="24">
        <v>88</v>
      </c>
      <c r="I899" s="25">
        <v>66</v>
      </c>
      <c r="J899" s="26">
        <v>22</v>
      </c>
      <c r="K899" s="24">
        <v>91</v>
      </c>
      <c r="L899" s="61">
        <v>57.02</v>
      </c>
      <c r="M899" s="27">
        <v>55.299017888460192</v>
      </c>
    </row>
    <row r="900" spans="1:13" ht="13.5" thickBot="1" x14ac:dyDescent="0.25">
      <c r="A900" s="28" t="s">
        <v>135</v>
      </c>
      <c r="B900" s="29">
        <v>25</v>
      </c>
      <c r="C900" s="30">
        <v>20</v>
      </c>
      <c r="D900" s="31">
        <v>5</v>
      </c>
      <c r="E900" s="29">
        <v>25</v>
      </c>
      <c r="F900" s="30">
        <v>20</v>
      </c>
      <c r="G900" s="31">
        <v>5</v>
      </c>
      <c r="H900" s="29">
        <v>35</v>
      </c>
      <c r="I900" s="30">
        <v>28</v>
      </c>
      <c r="J900" s="31">
        <v>7</v>
      </c>
      <c r="K900" s="29">
        <v>41</v>
      </c>
      <c r="L900" s="74">
        <v>25.19</v>
      </c>
      <c r="M900" s="32">
        <v>53.768757443429926</v>
      </c>
    </row>
    <row r="901" spans="1:13" ht="13.5" thickBot="1" x14ac:dyDescent="0.25">
      <c r="A901" s="1185" t="s">
        <v>115</v>
      </c>
      <c r="B901" s="1186">
        <v>556</v>
      </c>
      <c r="C901" s="1187">
        <v>457</v>
      </c>
      <c r="D901" s="1188">
        <v>99</v>
      </c>
      <c r="E901" s="1186">
        <v>575</v>
      </c>
      <c r="F901" s="1187">
        <v>467</v>
      </c>
      <c r="G901" s="1188">
        <v>108</v>
      </c>
      <c r="H901" s="1186">
        <v>811</v>
      </c>
      <c r="I901" s="1187">
        <v>605</v>
      </c>
      <c r="J901" s="1188">
        <v>206</v>
      </c>
      <c r="K901" s="1186">
        <v>958</v>
      </c>
      <c r="L901" s="1189">
        <v>592.48000000000025</v>
      </c>
      <c r="M901" s="1190">
        <v>54.126991628409385</v>
      </c>
    </row>
    <row r="903" spans="1:13" ht="13.5" thickBot="1" x14ac:dyDescent="0.25">
      <c r="A903" s="11" t="s">
        <v>288</v>
      </c>
      <c r="B903" s="11"/>
    </row>
    <row r="904" spans="1:13" x14ac:dyDescent="0.2">
      <c r="A904" s="1002" t="s">
        <v>113</v>
      </c>
      <c r="B904" s="1004" t="s">
        <v>5</v>
      </c>
      <c r="C904" s="1005"/>
      <c r="D904" s="1006"/>
      <c r="E904" s="1004" t="s">
        <v>6</v>
      </c>
      <c r="F904" s="1005"/>
      <c r="G904" s="1006"/>
      <c r="H904" s="1004" t="s">
        <v>7</v>
      </c>
      <c r="I904" s="1005"/>
      <c r="J904" s="1006"/>
      <c r="K904" s="1007" t="s">
        <v>114</v>
      </c>
      <c r="L904" s="1008"/>
      <c r="M904" s="1009"/>
    </row>
    <row r="905" spans="1:13" ht="26.25" thickBot="1" x14ac:dyDescent="0.25">
      <c r="A905" s="1003"/>
      <c r="B905" s="12" t="s">
        <v>115</v>
      </c>
      <c r="C905" s="13" t="s">
        <v>116</v>
      </c>
      <c r="D905" s="14" t="s">
        <v>117</v>
      </c>
      <c r="E905" s="12" t="s">
        <v>115</v>
      </c>
      <c r="F905" s="13" t="s">
        <v>116</v>
      </c>
      <c r="G905" s="14" t="s">
        <v>117</v>
      </c>
      <c r="H905" s="12" t="s">
        <v>115</v>
      </c>
      <c r="I905" s="13" t="s">
        <v>116</v>
      </c>
      <c r="J905" s="14" t="s">
        <v>117</v>
      </c>
      <c r="K905" s="15" t="s">
        <v>118</v>
      </c>
      <c r="L905" s="954" t="s">
        <v>119</v>
      </c>
      <c r="M905" s="16" t="s">
        <v>120</v>
      </c>
    </row>
    <row r="906" spans="1:13" x14ac:dyDescent="0.2">
      <c r="A906" s="17" t="s">
        <v>121</v>
      </c>
      <c r="B906" s="18">
        <v>6</v>
      </c>
      <c r="C906" s="19">
        <v>5</v>
      </c>
      <c r="D906" s="20">
        <v>1</v>
      </c>
      <c r="E906" s="18">
        <v>6</v>
      </c>
      <c r="F906" s="19">
        <v>5</v>
      </c>
      <c r="G906" s="20">
        <v>1</v>
      </c>
      <c r="H906" s="18">
        <v>6</v>
      </c>
      <c r="I906" s="19">
        <v>5</v>
      </c>
      <c r="J906" s="20">
        <v>1</v>
      </c>
      <c r="K906" s="21">
        <v>8</v>
      </c>
      <c r="L906" s="56">
        <v>4.2</v>
      </c>
      <c r="M906" s="22">
        <v>61.238095238095241</v>
      </c>
    </row>
    <row r="907" spans="1:13" x14ac:dyDescent="0.2">
      <c r="A907" s="23" t="s">
        <v>123</v>
      </c>
      <c r="B907" s="24">
        <v>0</v>
      </c>
      <c r="C907" s="25">
        <v>0</v>
      </c>
      <c r="D907" s="26">
        <v>0</v>
      </c>
      <c r="E907" s="24">
        <v>0</v>
      </c>
      <c r="F907" s="25">
        <v>0</v>
      </c>
      <c r="G907" s="26">
        <v>0</v>
      </c>
      <c r="H907" s="24">
        <v>0</v>
      </c>
      <c r="I907" s="25">
        <v>0</v>
      </c>
      <c r="J907" s="26">
        <v>0</v>
      </c>
      <c r="K907" s="24">
        <v>0</v>
      </c>
      <c r="L907" s="61">
        <v>0</v>
      </c>
      <c r="M907" s="27">
        <v>0</v>
      </c>
    </row>
    <row r="908" spans="1:13" x14ac:dyDescent="0.2">
      <c r="A908" s="23" t="s">
        <v>124</v>
      </c>
      <c r="B908" s="24">
        <v>1</v>
      </c>
      <c r="C908" s="25">
        <v>1</v>
      </c>
      <c r="D908" s="26">
        <v>0</v>
      </c>
      <c r="E908" s="24">
        <v>1</v>
      </c>
      <c r="F908" s="25">
        <v>1</v>
      </c>
      <c r="G908" s="26">
        <v>0</v>
      </c>
      <c r="H908" s="24">
        <v>1</v>
      </c>
      <c r="I908" s="25">
        <v>1</v>
      </c>
      <c r="J908" s="26">
        <v>0</v>
      </c>
      <c r="K908" s="24">
        <v>1</v>
      </c>
      <c r="L908" s="61">
        <v>0.75</v>
      </c>
      <c r="M908" s="27">
        <v>68.5</v>
      </c>
    </row>
    <row r="909" spans="1:13" x14ac:dyDescent="0.2">
      <c r="A909" s="23" t="s">
        <v>125</v>
      </c>
      <c r="B909" s="24">
        <v>1</v>
      </c>
      <c r="C909" s="25">
        <v>0</v>
      </c>
      <c r="D909" s="26">
        <v>1</v>
      </c>
      <c r="E909" s="24">
        <v>1</v>
      </c>
      <c r="F909" s="25">
        <v>0</v>
      </c>
      <c r="G909" s="26">
        <v>1</v>
      </c>
      <c r="H909" s="24">
        <v>1</v>
      </c>
      <c r="I909" s="25">
        <v>0</v>
      </c>
      <c r="J909" s="26">
        <v>1</v>
      </c>
      <c r="K909" s="24">
        <v>1</v>
      </c>
      <c r="L909" s="61">
        <v>1</v>
      </c>
      <c r="M909" s="27">
        <v>58.5</v>
      </c>
    </row>
    <row r="910" spans="1:13" x14ac:dyDescent="0.2">
      <c r="A910" s="23" t="s">
        <v>126</v>
      </c>
      <c r="B910" s="24">
        <v>0</v>
      </c>
      <c r="C910" s="25">
        <v>0</v>
      </c>
      <c r="D910" s="26">
        <v>0</v>
      </c>
      <c r="E910" s="24">
        <v>0</v>
      </c>
      <c r="F910" s="25">
        <v>0</v>
      </c>
      <c r="G910" s="26">
        <v>0</v>
      </c>
      <c r="H910" s="24">
        <v>0</v>
      </c>
      <c r="I910" s="25">
        <v>0</v>
      </c>
      <c r="J910" s="26">
        <v>0</v>
      </c>
      <c r="K910" s="24">
        <v>0</v>
      </c>
      <c r="L910" s="61">
        <v>0</v>
      </c>
      <c r="M910" s="27">
        <v>0</v>
      </c>
    </row>
    <row r="911" spans="1:13" x14ac:dyDescent="0.2">
      <c r="A911" s="23" t="s">
        <v>127</v>
      </c>
      <c r="B911" s="24">
        <v>2</v>
      </c>
      <c r="C911" s="25">
        <v>1</v>
      </c>
      <c r="D911" s="26">
        <v>1</v>
      </c>
      <c r="E911" s="24">
        <v>2</v>
      </c>
      <c r="F911" s="25">
        <v>1</v>
      </c>
      <c r="G911" s="26">
        <v>1</v>
      </c>
      <c r="H911" s="24">
        <v>3</v>
      </c>
      <c r="I911" s="25">
        <v>1</v>
      </c>
      <c r="J911" s="26">
        <v>2</v>
      </c>
      <c r="K911" s="24">
        <v>3</v>
      </c>
      <c r="L911" s="61">
        <v>0.74</v>
      </c>
      <c r="M911" s="27">
        <v>54.472972972972968</v>
      </c>
    </row>
    <row r="912" spans="1:13" x14ac:dyDescent="0.2">
      <c r="A912" s="23" t="s">
        <v>128</v>
      </c>
      <c r="B912" s="24">
        <v>0</v>
      </c>
      <c r="C912" s="25">
        <v>0</v>
      </c>
      <c r="D912" s="26">
        <v>0</v>
      </c>
      <c r="E912" s="24">
        <v>0</v>
      </c>
      <c r="F912" s="25">
        <v>0</v>
      </c>
      <c r="G912" s="26">
        <v>0</v>
      </c>
      <c r="H912" s="24">
        <v>0</v>
      </c>
      <c r="I912" s="25">
        <v>0</v>
      </c>
      <c r="J912" s="26">
        <v>0</v>
      </c>
      <c r="K912" s="24">
        <v>0</v>
      </c>
      <c r="L912" s="61">
        <v>0</v>
      </c>
      <c r="M912" s="27">
        <v>0</v>
      </c>
    </row>
    <row r="913" spans="1:13" x14ac:dyDescent="0.2">
      <c r="A913" s="23" t="s">
        <v>129</v>
      </c>
      <c r="B913" s="24">
        <v>1</v>
      </c>
      <c r="C913" s="25">
        <v>0</v>
      </c>
      <c r="D913" s="26">
        <v>1</v>
      </c>
      <c r="E913" s="24">
        <v>1</v>
      </c>
      <c r="F913" s="25">
        <v>0</v>
      </c>
      <c r="G913" s="26">
        <v>1</v>
      </c>
      <c r="H913" s="24">
        <v>1</v>
      </c>
      <c r="I913" s="25">
        <v>0</v>
      </c>
      <c r="J913" s="26">
        <v>1</v>
      </c>
      <c r="K913" s="24">
        <v>0</v>
      </c>
      <c r="L913" s="61">
        <v>0</v>
      </c>
      <c r="M913" s="27">
        <v>0</v>
      </c>
    </row>
    <row r="914" spans="1:13" x14ac:dyDescent="0.2">
      <c r="A914" s="23" t="s">
        <v>130</v>
      </c>
      <c r="B914" s="24">
        <v>1</v>
      </c>
      <c r="C914" s="25">
        <v>0</v>
      </c>
      <c r="D914" s="26">
        <v>1</v>
      </c>
      <c r="E914" s="24">
        <v>1</v>
      </c>
      <c r="F914" s="25">
        <v>0</v>
      </c>
      <c r="G914" s="26">
        <v>1</v>
      </c>
      <c r="H914" s="24">
        <v>1</v>
      </c>
      <c r="I914" s="25">
        <v>0</v>
      </c>
      <c r="J914" s="26">
        <v>1</v>
      </c>
      <c r="K914" s="24">
        <v>1</v>
      </c>
      <c r="L914" s="61">
        <v>1</v>
      </c>
      <c r="M914" s="27">
        <v>63.5</v>
      </c>
    </row>
    <row r="915" spans="1:13" x14ac:dyDescent="0.2">
      <c r="A915" s="23" t="s">
        <v>131</v>
      </c>
      <c r="B915" s="24">
        <v>0</v>
      </c>
      <c r="C915" s="25">
        <v>0</v>
      </c>
      <c r="D915" s="26">
        <v>0</v>
      </c>
      <c r="E915" s="24">
        <v>0</v>
      </c>
      <c r="F915" s="25">
        <v>0</v>
      </c>
      <c r="G915" s="26">
        <v>0</v>
      </c>
      <c r="H915" s="24">
        <v>0</v>
      </c>
      <c r="I915" s="25">
        <v>0</v>
      </c>
      <c r="J915" s="26">
        <v>0</v>
      </c>
      <c r="K915" s="24">
        <v>0</v>
      </c>
      <c r="L915" s="61">
        <v>0</v>
      </c>
      <c r="M915" s="27">
        <v>0</v>
      </c>
    </row>
    <row r="916" spans="1:13" x14ac:dyDescent="0.2">
      <c r="A916" s="23" t="s">
        <v>132</v>
      </c>
      <c r="B916" s="24">
        <v>0</v>
      </c>
      <c r="C916" s="25">
        <v>0</v>
      </c>
      <c r="D916" s="26">
        <v>0</v>
      </c>
      <c r="E916" s="24">
        <v>0</v>
      </c>
      <c r="F916" s="25">
        <v>0</v>
      </c>
      <c r="G916" s="26">
        <v>0</v>
      </c>
      <c r="H916" s="24">
        <v>0</v>
      </c>
      <c r="I916" s="25">
        <v>0</v>
      </c>
      <c r="J916" s="26">
        <v>0</v>
      </c>
      <c r="K916" s="24">
        <v>0</v>
      </c>
      <c r="L916" s="61">
        <v>0</v>
      </c>
      <c r="M916" s="27">
        <v>0</v>
      </c>
    </row>
    <row r="917" spans="1:13" x14ac:dyDescent="0.2">
      <c r="A917" s="23" t="s">
        <v>133</v>
      </c>
      <c r="B917" s="24">
        <v>0</v>
      </c>
      <c r="C917" s="25">
        <v>0</v>
      </c>
      <c r="D917" s="26">
        <v>0</v>
      </c>
      <c r="E917" s="24">
        <v>0</v>
      </c>
      <c r="F917" s="25">
        <v>0</v>
      </c>
      <c r="G917" s="26">
        <v>0</v>
      </c>
      <c r="H917" s="24">
        <v>0</v>
      </c>
      <c r="I917" s="25">
        <v>0</v>
      </c>
      <c r="J917" s="26">
        <v>0</v>
      </c>
      <c r="K917" s="24">
        <v>0</v>
      </c>
      <c r="L917" s="61">
        <v>0</v>
      </c>
      <c r="M917" s="27">
        <v>0</v>
      </c>
    </row>
    <row r="918" spans="1:13" x14ac:dyDescent="0.2">
      <c r="A918" s="23" t="s">
        <v>134</v>
      </c>
      <c r="B918" s="24">
        <v>2</v>
      </c>
      <c r="C918" s="25">
        <v>2</v>
      </c>
      <c r="D918" s="26">
        <v>0</v>
      </c>
      <c r="E918" s="24">
        <v>2</v>
      </c>
      <c r="F918" s="25">
        <v>2</v>
      </c>
      <c r="G918" s="26">
        <v>0</v>
      </c>
      <c r="H918" s="24">
        <v>2</v>
      </c>
      <c r="I918" s="25">
        <v>2</v>
      </c>
      <c r="J918" s="26">
        <v>0</v>
      </c>
      <c r="K918" s="24">
        <v>3</v>
      </c>
      <c r="L918" s="61">
        <v>0.97</v>
      </c>
      <c r="M918" s="27">
        <v>59.685567010309278</v>
      </c>
    </row>
    <row r="919" spans="1:13" ht="13.5" thickBot="1" x14ac:dyDescent="0.25">
      <c r="A919" s="28" t="s">
        <v>135</v>
      </c>
      <c r="B919" s="29">
        <v>0</v>
      </c>
      <c r="C919" s="30">
        <v>0</v>
      </c>
      <c r="D919" s="31">
        <v>0</v>
      </c>
      <c r="E919" s="29">
        <v>0</v>
      </c>
      <c r="F919" s="30">
        <v>0</v>
      </c>
      <c r="G919" s="31">
        <v>0</v>
      </c>
      <c r="H919" s="29">
        <v>0</v>
      </c>
      <c r="I919" s="30">
        <v>0</v>
      </c>
      <c r="J919" s="31">
        <v>0</v>
      </c>
      <c r="K919" s="29">
        <v>0</v>
      </c>
      <c r="L919" s="74">
        <v>0</v>
      </c>
      <c r="M919" s="32">
        <v>0</v>
      </c>
    </row>
    <row r="920" spans="1:13" ht="13.5" thickBot="1" x14ac:dyDescent="0.25">
      <c r="A920" s="1185" t="s">
        <v>115</v>
      </c>
      <c r="B920" s="1186">
        <v>14</v>
      </c>
      <c r="C920" s="1187">
        <v>9</v>
      </c>
      <c r="D920" s="1188">
        <v>5</v>
      </c>
      <c r="E920" s="1186">
        <v>14</v>
      </c>
      <c r="F920" s="1187">
        <v>9</v>
      </c>
      <c r="G920" s="1188">
        <v>5</v>
      </c>
      <c r="H920" s="1186">
        <v>15</v>
      </c>
      <c r="I920" s="1187">
        <v>9</v>
      </c>
      <c r="J920" s="1188">
        <v>6</v>
      </c>
      <c r="K920" s="1186">
        <v>17</v>
      </c>
      <c r="L920" s="1189">
        <v>8.66</v>
      </c>
      <c r="M920" s="1190">
        <v>61.06004618937645</v>
      </c>
    </row>
    <row r="922" spans="1:13" ht="13.5" thickBot="1" x14ac:dyDescent="0.25">
      <c r="A922" s="11" t="s">
        <v>289</v>
      </c>
      <c r="B922" s="11"/>
    </row>
    <row r="923" spans="1:13" x14ac:dyDescent="0.2">
      <c r="A923" s="1002" t="s">
        <v>113</v>
      </c>
      <c r="B923" s="1004" t="s">
        <v>5</v>
      </c>
      <c r="C923" s="1005"/>
      <c r="D923" s="1006"/>
      <c r="E923" s="1004" t="s">
        <v>6</v>
      </c>
      <c r="F923" s="1005"/>
      <c r="G923" s="1006"/>
      <c r="H923" s="1004" t="s">
        <v>7</v>
      </c>
      <c r="I923" s="1005"/>
      <c r="J923" s="1006"/>
      <c r="K923" s="1007" t="s">
        <v>114</v>
      </c>
      <c r="L923" s="1008"/>
      <c r="M923" s="1009"/>
    </row>
    <row r="924" spans="1:13" ht="26.25" thickBot="1" x14ac:dyDescent="0.25">
      <c r="A924" s="1003"/>
      <c r="B924" s="12" t="s">
        <v>115</v>
      </c>
      <c r="C924" s="13" t="s">
        <v>116</v>
      </c>
      <c r="D924" s="14" t="s">
        <v>117</v>
      </c>
      <c r="E924" s="12" t="s">
        <v>115</v>
      </c>
      <c r="F924" s="13" t="s">
        <v>116</v>
      </c>
      <c r="G924" s="14" t="s">
        <v>117</v>
      </c>
      <c r="H924" s="12" t="s">
        <v>115</v>
      </c>
      <c r="I924" s="13" t="s">
        <v>116</v>
      </c>
      <c r="J924" s="14" t="s">
        <v>117</v>
      </c>
      <c r="K924" s="15" t="s">
        <v>118</v>
      </c>
      <c r="L924" s="954" t="s">
        <v>119</v>
      </c>
      <c r="M924" s="16" t="s">
        <v>120</v>
      </c>
    </row>
    <row r="925" spans="1:13" x14ac:dyDescent="0.2">
      <c r="A925" s="17" t="s">
        <v>121</v>
      </c>
      <c r="B925" s="18">
        <v>11</v>
      </c>
      <c r="C925" s="19">
        <v>8</v>
      </c>
      <c r="D925" s="20">
        <v>3</v>
      </c>
      <c r="E925" s="18">
        <v>11</v>
      </c>
      <c r="F925" s="19">
        <v>8</v>
      </c>
      <c r="G925" s="20">
        <v>3</v>
      </c>
      <c r="H925" s="18">
        <v>12</v>
      </c>
      <c r="I925" s="19">
        <v>9</v>
      </c>
      <c r="J925" s="20">
        <v>3</v>
      </c>
      <c r="K925" s="21">
        <v>47</v>
      </c>
      <c r="L925" s="56">
        <v>23.970000000000002</v>
      </c>
      <c r="M925" s="22">
        <v>45.276387150604918</v>
      </c>
    </row>
    <row r="926" spans="1:13" x14ac:dyDescent="0.2">
      <c r="A926" s="23" t="s">
        <v>123</v>
      </c>
      <c r="B926" s="24">
        <v>0</v>
      </c>
      <c r="C926" s="25">
        <v>0</v>
      </c>
      <c r="D926" s="26">
        <v>0</v>
      </c>
      <c r="E926" s="24">
        <v>0</v>
      </c>
      <c r="F926" s="25">
        <v>0</v>
      </c>
      <c r="G926" s="26">
        <v>0</v>
      </c>
      <c r="H926" s="24">
        <v>0</v>
      </c>
      <c r="I926" s="25">
        <v>0</v>
      </c>
      <c r="J926" s="26">
        <v>0</v>
      </c>
      <c r="K926" s="24">
        <v>0</v>
      </c>
      <c r="L926" s="61">
        <v>0</v>
      </c>
      <c r="M926" s="27">
        <v>0</v>
      </c>
    </row>
    <row r="927" spans="1:13" x14ac:dyDescent="0.2">
      <c r="A927" s="23" t="s">
        <v>124</v>
      </c>
      <c r="B927" s="24">
        <v>2</v>
      </c>
      <c r="C927" s="25">
        <v>2</v>
      </c>
      <c r="D927" s="26">
        <v>0</v>
      </c>
      <c r="E927" s="24">
        <v>2</v>
      </c>
      <c r="F927" s="25">
        <v>2</v>
      </c>
      <c r="G927" s="26">
        <v>0</v>
      </c>
      <c r="H927" s="24">
        <v>2</v>
      </c>
      <c r="I927" s="25">
        <v>2</v>
      </c>
      <c r="J927" s="26">
        <v>0</v>
      </c>
      <c r="K927" s="24">
        <v>9</v>
      </c>
      <c r="L927" s="61">
        <v>3.3699999999999997</v>
      </c>
      <c r="M927" s="27">
        <v>53.707715133531153</v>
      </c>
    </row>
    <row r="928" spans="1:13" x14ac:dyDescent="0.2">
      <c r="A928" s="23" t="s">
        <v>125</v>
      </c>
      <c r="B928" s="24">
        <v>2</v>
      </c>
      <c r="C928" s="25">
        <v>1</v>
      </c>
      <c r="D928" s="26">
        <v>1</v>
      </c>
      <c r="E928" s="24">
        <v>2</v>
      </c>
      <c r="F928" s="25">
        <v>1</v>
      </c>
      <c r="G928" s="26">
        <v>1</v>
      </c>
      <c r="H928" s="24">
        <v>2</v>
      </c>
      <c r="I928" s="25">
        <v>1</v>
      </c>
      <c r="J928" s="26">
        <v>1</v>
      </c>
      <c r="K928" s="24">
        <v>9</v>
      </c>
      <c r="L928" s="61">
        <v>4.3099999999999996</v>
      </c>
      <c r="M928" s="27">
        <v>47.335266821345705</v>
      </c>
    </row>
    <row r="929" spans="1:13" x14ac:dyDescent="0.2">
      <c r="A929" s="23" t="s">
        <v>126</v>
      </c>
      <c r="B929" s="24">
        <v>2</v>
      </c>
      <c r="C929" s="25">
        <v>2</v>
      </c>
      <c r="D929" s="26">
        <v>0</v>
      </c>
      <c r="E929" s="24">
        <v>2</v>
      </c>
      <c r="F929" s="25">
        <v>2</v>
      </c>
      <c r="G929" s="26">
        <v>0</v>
      </c>
      <c r="H929" s="24">
        <v>2</v>
      </c>
      <c r="I929" s="25">
        <v>2</v>
      </c>
      <c r="J929" s="26">
        <v>0</v>
      </c>
      <c r="K929" s="24">
        <v>5</v>
      </c>
      <c r="L929" s="61">
        <v>1.47</v>
      </c>
      <c r="M929" s="27">
        <v>52.214285714285722</v>
      </c>
    </row>
    <row r="930" spans="1:13" x14ac:dyDescent="0.2">
      <c r="A930" s="23" t="s">
        <v>127</v>
      </c>
      <c r="B930" s="24">
        <v>2</v>
      </c>
      <c r="C930" s="25">
        <v>2</v>
      </c>
      <c r="D930" s="26">
        <v>0</v>
      </c>
      <c r="E930" s="24">
        <v>2</v>
      </c>
      <c r="F930" s="25">
        <v>2</v>
      </c>
      <c r="G930" s="26">
        <v>0</v>
      </c>
      <c r="H930" s="24">
        <v>2</v>
      </c>
      <c r="I930" s="25">
        <v>2</v>
      </c>
      <c r="J930" s="26">
        <v>0</v>
      </c>
      <c r="K930" s="24">
        <v>6</v>
      </c>
      <c r="L930" s="61">
        <v>2.33</v>
      </c>
      <c r="M930" s="27">
        <v>45.980686695278969</v>
      </c>
    </row>
    <row r="931" spans="1:13" x14ac:dyDescent="0.2">
      <c r="A931" s="23" t="s">
        <v>128</v>
      </c>
      <c r="B931" s="24">
        <v>1</v>
      </c>
      <c r="C931" s="25">
        <v>1</v>
      </c>
      <c r="D931" s="26">
        <v>0</v>
      </c>
      <c r="E931" s="24">
        <v>1</v>
      </c>
      <c r="F931" s="25">
        <v>1</v>
      </c>
      <c r="G931" s="26">
        <v>0</v>
      </c>
      <c r="H931" s="24">
        <v>1</v>
      </c>
      <c r="I931" s="25">
        <v>1</v>
      </c>
      <c r="J931" s="26">
        <v>0</v>
      </c>
      <c r="K931" s="24">
        <v>3</v>
      </c>
      <c r="L931" s="61">
        <v>2.34</v>
      </c>
      <c r="M931" s="27">
        <v>51.52136752136753</v>
      </c>
    </row>
    <row r="932" spans="1:13" x14ac:dyDescent="0.2">
      <c r="A932" s="23" t="s">
        <v>129</v>
      </c>
      <c r="B932" s="24">
        <v>2</v>
      </c>
      <c r="C932" s="25">
        <v>1</v>
      </c>
      <c r="D932" s="26">
        <v>1</v>
      </c>
      <c r="E932" s="24">
        <v>2</v>
      </c>
      <c r="F932" s="25">
        <v>1</v>
      </c>
      <c r="G932" s="26">
        <v>1</v>
      </c>
      <c r="H932" s="24">
        <v>3</v>
      </c>
      <c r="I932" s="25">
        <v>1</v>
      </c>
      <c r="J932" s="26">
        <v>2</v>
      </c>
      <c r="K932" s="24">
        <v>9</v>
      </c>
      <c r="L932" s="61">
        <v>5.3500000000000005</v>
      </c>
      <c r="M932" s="27">
        <v>48.26635514018691</v>
      </c>
    </row>
    <row r="933" spans="1:13" x14ac:dyDescent="0.2">
      <c r="A933" s="23" t="s">
        <v>130</v>
      </c>
      <c r="B933" s="24">
        <v>0</v>
      </c>
      <c r="C933" s="25">
        <v>0</v>
      </c>
      <c r="D933" s="26">
        <v>0</v>
      </c>
      <c r="E933" s="24">
        <v>0</v>
      </c>
      <c r="F933" s="25">
        <v>0</v>
      </c>
      <c r="G933" s="26">
        <v>0</v>
      </c>
      <c r="H933" s="24">
        <v>0</v>
      </c>
      <c r="I933" s="25">
        <v>0</v>
      </c>
      <c r="J933" s="26">
        <v>0</v>
      </c>
      <c r="K933" s="24">
        <v>0</v>
      </c>
      <c r="L933" s="61">
        <v>0</v>
      </c>
      <c r="M933" s="27">
        <v>0</v>
      </c>
    </row>
    <row r="934" spans="1:13" x14ac:dyDescent="0.2">
      <c r="A934" s="23" t="s">
        <v>131</v>
      </c>
      <c r="B934" s="24">
        <v>1</v>
      </c>
      <c r="C934" s="25">
        <v>1</v>
      </c>
      <c r="D934" s="26">
        <v>0</v>
      </c>
      <c r="E934" s="24">
        <v>1</v>
      </c>
      <c r="F934" s="25">
        <v>1</v>
      </c>
      <c r="G934" s="26">
        <v>0</v>
      </c>
      <c r="H934" s="24">
        <v>1</v>
      </c>
      <c r="I934" s="25">
        <v>1</v>
      </c>
      <c r="J934" s="26">
        <v>0</v>
      </c>
      <c r="K934" s="24">
        <v>2</v>
      </c>
      <c r="L934" s="61">
        <v>1.1299999999999999</v>
      </c>
      <c r="M934" s="27">
        <v>45.783185840707972</v>
      </c>
    </row>
    <row r="935" spans="1:13" x14ac:dyDescent="0.2">
      <c r="A935" s="23" t="s">
        <v>132</v>
      </c>
      <c r="B935" s="24">
        <v>6</v>
      </c>
      <c r="C935" s="25">
        <v>5</v>
      </c>
      <c r="D935" s="26">
        <v>1</v>
      </c>
      <c r="E935" s="24">
        <v>6</v>
      </c>
      <c r="F935" s="25">
        <v>5</v>
      </c>
      <c r="G935" s="26">
        <v>1</v>
      </c>
      <c r="H935" s="24">
        <v>6</v>
      </c>
      <c r="I935" s="25">
        <v>5</v>
      </c>
      <c r="J935" s="26">
        <v>1</v>
      </c>
      <c r="K935" s="24">
        <v>34</v>
      </c>
      <c r="L935" s="61">
        <v>10.490000000000004</v>
      </c>
      <c r="M935" s="27">
        <v>48.438036224976159</v>
      </c>
    </row>
    <row r="936" spans="1:13" x14ac:dyDescent="0.2">
      <c r="A936" s="23" t="s">
        <v>133</v>
      </c>
      <c r="B936" s="24">
        <v>3</v>
      </c>
      <c r="C936" s="25">
        <v>2</v>
      </c>
      <c r="D936" s="26">
        <v>1</v>
      </c>
      <c r="E936" s="24">
        <v>3</v>
      </c>
      <c r="F936" s="25">
        <v>2</v>
      </c>
      <c r="G936" s="26">
        <v>1</v>
      </c>
      <c r="H936" s="24">
        <v>4</v>
      </c>
      <c r="I936" s="25">
        <v>3</v>
      </c>
      <c r="J936" s="26">
        <v>1</v>
      </c>
      <c r="K936" s="24">
        <v>8</v>
      </c>
      <c r="L936" s="61">
        <v>3.77</v>
      </c>
      <c r="M936" s="27">
        <v>47.269230769230774</v>
      </c>
    </row>
    <row r="937" spans="1:13" x14ac:dyDescent="0.2">
      <c r="A937" s="23" t="s">
        <v>134</v>
      </c>
      <c r="B937" s="24">
        <v>2</v>
      </c>
      <c r="C937" s="25">
        <v>2</v>
      </c>
      <c r="D937" s="26">
        <v>0</v>
      </c>
      <c r="E937" s="24">
        <v>2</v>
      </c>
      <c r="F937" s="25">
        <v>2</v>
      </c>
      <c r="G937" s="26">
        <v>0</v>
      </c>
      <c r="H937" s="24">
        <v>2</v>
      </c>
      <c r="I937" s="25">
        <v>2</v>
      </c>
      <c r="J937" s="26">
        <v>0</v>
      </c>
      <c r="K937" s="24">
        <v>4</v>
      </c>
      <c r="L937" s="61">
        <v>0.9</v>
      </c>
      <c r="M937" s="27">
        <v>53.611111111111114</v>
      </c>
    </row>
    <row r="938" spans="1:13" ht="13.5" thickBot="1" x14ac:dyDescent="0.25">
      <c r="A938" s="28" t="s">
        <v>135</v>
      </c>
      <c r="B938" s="29">
        <v>1</v>
      </c>
      <c r="C938" s="30">
        <v>1</v>
      </c>
      <c r="D938" s="31">
        <v>0</v>
      </c>
      <c r="E938" s="29">
        <v>1</v>
      </c>
      <c r="F938" s="30">
        <v>1</v>
      </c>
      <c r="G938" s="31">
        <v>0</v>
      </c>
      <c r="H938" s="29">
        <v>1</v>
      </c>
      <c r="I938" s="30">
        <v>1</v>
      </c>
      <c r="J938" s="31">
        <v>0</v>
      </c>
      <c r="K938" s="29">
        <v>6</v>
      </c>
      <c r="L938" s="74">
        <v>3.1100000000000003</v>
      </c>
      <c r="M938" s="32">
        <v>42.451768488745977</v>
      </c>
    </row>
    <row r="939" spans="1:13" ht="13.5" thickBot="1" x14ac:dyDescent="0.25">
      <c r="A939" s="1185" t="s">
        <v>115</v>
      </c>
      <c r="B939" s="1186">
        <v>34</v>
      </c>
      <c r="C939" s="1187">
        <v>27</v>
      </c>
      <c r="D939" s="1188">
        <v>7</v>
      </c>
      <c r="E939" s="1186">
        <v>35</v>
      </c>
      <c r="F939" s="1187">
        <v>28</v>
      </c>
      <c r="G939" s="1188">
        <v>7</v>
      </c>
      <c r="H939" s="1186">
        <v>38</v>
      </c>
      <c r="I939" s="1187">
        <v>30</v>
      </c>
      <c r="J939" s="1188">
        <v>8</v>
      </c>
      <c r="K939" s="1186">
        <v>140</v>
      </c>
      <c r="L939" s="1189">
        <v>62.540000000000013</v>
      </c>
      <c r="M939" s="1190">
        <v>47.190438119603442</v>
      </c>
    </row>
    <row r="941" spans="1:13" ht="13.5" thickBot="1" x14ac:dyDescent="0.25">
      <c r="A941" s="11" t="s">
        <v>290</v>
      </c>
      <c r="B941" s="11"/>
    </row>
    <row r="942" spans="1:13" x14ac:dyDescent="0.2">
      <c r="A942" s="1002" t="s">
        <v>113</v>
      </c>
      <c r="B942" s="1004" t="s">
        <v>5</v>
      </c>
      <c r="C942" s="1005"/>
      <c r="D942" s="1006"/>
      <c r="E942" s="1004" t="s">
        <v>6</v>
      </c>
      <c r="F942" s="1005"/>
      <c r="G942" s="1006"/>
      <c r="H942" s="1004" t="s">
        <v>7</v>
      </c>
      <c r="I942" s="1005"/>
      <c r="J942" s="1006"/>
      <c r="K942" s="1004" t="s">
        <v>114</v>
      </c>
      <c r="L942" s="1005"/>
      <c r="M942" s="1006"/>
    </row>
    <row r="943" spans="1:13" ht="26.25" thickBot="1" x14ac:dyDescent="0.25">
      <c r="A943" s="1003"/>
      <c r="B943" s="12" t="s">
        <v>115</v>
      </c>
      <c r="C943" s="13" t="s">
        <v>116</v>
      </c>
      <c r="D943" s="14" t="s">
        <v>117</v>
      </c>
      <c r="E943" s="12" t="s">
        <v>115</v>
      </c>
      <c r="F943" s="13" t="s">
        <v>116</v>
      </c>
      <c r="G943" s="14" t="s">
        <v>117</v>
      </c>
      <c r="H943" s="12" t="s">
        <v>115</v>
      </c>
      <c r="I943" s="13" t="s">
        <v>116</v>
      </c>
      <c r="J943" s="14" t="s">
        <v>117</v>
      </c>
      <c r="K943" s="15" t="s">
        <v>118</v>
      </c>
      <c r="L943" s="954" t="s">
        <v>119</v>
      </c>
      <c r="M943" s="16" t="s">
        <v>120</v>
      </c>
    </row>
    <row r="944" spans="1:13" x14ac:dyDescent="0.2">
      <c r="A944" s="17" t="s">
        <v>121</v>
      </c>
      <c r="B944" s="18">
        <v>89</v>
      </c>
      <c r="C944" s="19">
        <v>80</v>
      </c>
      <c r="D944" s="20">
        <v>9</v>
      </c>
      <c r="E944" s="18">
        <v>89</v>
      </c>
      <c r="F944" s="19">
        <v>80</v>
      </c>
      <c r="G944" s="20">
        <v>9</v>
      </c>
      <c r="H944" s="18">
        <v>130</v>
      </c>
      <c r="I944" s="19">
        <v>113</v>
      </c>
      <c r="J944" s="20">
        <v>17</v>
      </c>
      <c r="K944" s="21">
        <v>233</v>
      </c>
      <c r="L944" s="56">
        <v>174.01999999999987</v>
      </c>
      <c r="M944" s="22">
        <v>53.621422824962721</v>
      </c>
    </row>
    <row r="945" spans="1:13" x14ac:dyDescent="0.2">
      <c r="A945" s="23" t="s">
        <v>123</v>
      </c>
      <c r="B945" s="24">
        <v>54</v>
      </c>
      <c r="C945" s="25">
        <v>45</v>
      </c>
      <c r="D945" s="26">
        <v>9</v>
      </c>
      <c r="E945" s="24">
        <v>54</v>
      </c>
      <c r="F945" s="25">
        <v>45</v>
      </c>
      <c r="G945" s="26">
        <v>9</v>
      </c>
      <c r="H945" s="24">
        <v>73</v>
      </c>
      <c r="I945" s="25">
        <v>53</v>
      </c>
      <c r="J945" s="26">
        <v>20</v>
      </c>
      <c r="K945" s="24">
        <v>79</v>
      </c>
      <c r="L945" s="61">
        <v>54.980000000000018</v>
      </c>
      <c r="M945" s="27">
        <v>53.151509639869019</v>
      </c>
    </row>
    <row r="946" spans="1:13" x14ac:dyDescent="0.2">
      <c r="A946" s="23" t="s">
        <v>124</v>
      </c>
      <c r="B946" s="24">
        <v>27</v>
      </c>
      <c r="C946" s="25">
        <v>22</v>
      </c>
      <c r="D946" s="26">
        <v>5</v>
      </c>
      <c r="E946" s="24">
        <v>27</v>
      </c>
      <c r="F946" s="25">
        <v>22</v>
      </c>
      <c r="G946" s="26">
        <v>5</v>
      </c>
      <c r="H946" s="24">
        <v>34</v>
      </c>
      <c r="I946" s="25">
        <v>25</v>
      </c>
      <c r="J946" s="26">
        <v>9</v>
      </c>
      <c r="K946" s="24">
        <v>35</v>
      </c>
      <c r="L946" s="61">
        <v>26.260000000000005</v>
      </c>
      <c r="M946" s="27">
        <v>57.08377760853007</v>
      </c>
    </row>
    <row r="947" spans="1:13" x14ac:dyDescent="0.2">
      <c r="A947" s="23" t="s">
        <v>125</v>
      </c>
      <c r="B947" s="24">
        <v>30</v>
      </c>
      <c r="C947" s="25">
        <v>26</v>
      </c>
      <c r="D947" s="26">
        <v>4</v>
      </c>
      <c r="E947" s="24">
        <v>30</v>
      </c>
      <c r="F947" s="25">
        <v>26</v>
      </c>
      <c r="G947" s="26">
        <v>4</v>
      </c>
      <c r="H947" s="24">
        <v>37</v>
      </c>
      <c r="I947" s="25">
        <v>33</v>
      </c>
      <c r="J947" s="26">
        <v>4</v>
      </c>
      <c r="K947" s="24">
        <v>38</v>
      </c>
      <c r="L947" s="61">
        <v>34.51</v>
      </c>
      <c r="M947" s="27">
        <v>57.528687337003753</v>
      </c>
    </row>
    <row r="948" spans="1:13" x14ac:dyDescent="0.2">
      <c r="A948" s="23" t="s">
        <v>126</v>
      </c>
      <c r="B948" s="24">
        <v>14</v>
      </c>
      <c r="C948" s="25">
        <v>12</v>
      </c>
      <c r="D948" s="26">
        <v>2</v>
      </c>
      <c r="E948" s="24">
        <v>15</v>
      </c>
      <c r="F948" s="25">
        <v>12</v>
      </c>
      <c r="G948" s="26">
        <v>3</v>
      </c>
      <c r="H948" s="24">
        <v>18</v>
      </c>
      <c r="I948" s="25">
        <v>13</v>
      </c>
      <c r="J948" s="26">
        <v>5</v>
      </c>
      <c r="K948" s="24">
        <v>24</v>
      </c>
      <c r="L948" s="61">
        <v>14.27</v>
      </c>
      <c r="M948" s="27">
        <v>55.615627189908892</v>
      </c>
    </row>
    <row r="949" spans="1:13" x14ac:dyDescent="0.2">
      <c r="A949" s="23" t="s">
        <v>127</v>
      </c>
      <c r="B949" s="24">
        <v>34</v>
      </c>
      <c r="C949" s="25">
        <v>32</v>
      </c>
      <c r="D949" s="26">
        <v>2</v>
      </c>
      <c r="E949" s="24">
        <v>38</v>
      </c>
      <c r="F949" s="25">
        <v>32</v>
      </c>
      <c r="G949" s="26">
        <v>6</v>
      </c>
      <c r="H949" s="24">
        <v>47</v>
      </c>
      <c r="I949" s="25">
        <v>38</v>
      </c>
      <c r="J949" s="26">
        <v>9</v>
      </c>
      <c r="K949" s="24">
        <v>63</v>
      </c>
      <c r="L949" s="61">
        <v>39.080000000000027</v>
      </c>
      <c r="M949" s="27">
        <v>55.290174002047031</v>
      </c>
    </row>
    <row r="950" spans="1:13" x14ac:dyDescent="0.2">
      <c r="A950" s="23" t="s">
        <v>128</v>
      </c>
      <c r="B950" s="24">
        <v>24</v>
      </c>
      <c r="C950" s="25">
        <v>21</v>
      </c>
      <c r="D950" s="26">
        <v>3</v>
      </c>
      <c r="E950" s="24">
        <v>24</v>
      </c>
      <c r="F950" s="25">
        <v>21</v>
      </c>
      <c r="G950" s="26">
        <v>3</v>
      </c>
      <c r="H950" s="24">
        <v>26</v>
      </c>
      <c r="I950" s="25">
        <v>21</v>
      </c>
      <c r="J950" s="26">
        <v>5</v>
      </c>
      <c r="K950" s="24">
        <v>29</v>
      </c>
      <c r="L950" s="61">
        <v>19.97999999999999</v>
      </c>
      <c r="M950" s="27">
        <v>53.972972972973004</v>
      </c>
    </row>
    <row r="951" spans="1:13" x14ac:dyDescent="0.2">
      <c r="A951" s="23" t="s">
        <v>129</v>
      </c>
      <c r="B951" s="24">
        <v>26</v>
      </c>
      <c r="C951" s="25">
        <v>22</v>
      </c>
      <c r="D951" s="26">
        <v>4</v>
      </c>
      <c r="E951" s="24">
        <v>26</v>
      </c>
      <c r="F951" s="25">
        <v>22</v>
      </c>
      <c r="G951" s="26">
        <v>4</v>
      </c>
      <c r="H951" s="24">
        <v>36</v>
      </c>
      <c r="I951" s="25">
        <v>27</v>
      </c>
      <c r="J951" s="26">
        <v>9</v>
      </c>
      <c r="K951" s="24">
        <v>29</v>
      </c>
      <c r="L951" s="61">
        <v>20.91</v>
      </c>
      <c r="M951" s="27">
        <v>57.841463414634134</v>
      </c>
    </row>
    <row r="952" spans="1:13" x14ac:dyDescent="0.2">
      <c r="A952" s="23" t="s">
        <v>130</v>
      </c>
      <c r="B952" s="24">
        <v>20</v>
      </c>
      <c r="C952" s="25">
        <v>18</v>
      </c>
      <c r="D952" s="26">
        <v>2</v>
      </c>
      <c r="E952" s="24">
        <v>23</v>
      </c>
      <c r="F952" s="25">
        <v>18</v>
      </c>
      <c r="G952" s="26">
        <v>5</v>
      </c>
      <c r="H952" s="24">
        <v>39</v>
      </c>
      <c r="I952" s="25">
        <v>27</v>
      </c>
      <c r="J952" s="26">
        <v>12</v>
      </c>
      <c r="K952" s="24">
        <v>30</v>
      </c>
      <c r="L952" s="61">
        <v>21.69</v>
      </c>
      <c r="M952" s="27">
        <v>54.426694329183945</v>
      </c>
    </row>
    <row r="953" spans="1:13" x14ac:dyDescent="0.2">
      <c r="A953" s="23" t="s">
        <v>131</v>
      </c>
      <c r="B953" s="24">
        <v>22</v>
      </c>
      <c r="C953" s="25">
        <v>17</v>
      </c>
      <c r="D953" s="26">
        <v>5</v>
      </c>
      <c r="E953" s="24">
        <v>22</v>
      </c>
      <c r="F953" s="25">
        <v>17</v>
      </c>
      <c r="G953" s="26">
        <v>5</v>
      </c>
      <c r="H953" s="24">
        <v>27</v>
      </c>
      <c r="I953" s="25">
        <v>20</v>
      </c>
      <c r="J953" s="26">
        <v>7</v>
      </c>
      <c r="K953" s="24">
        <v>25</v>
      </c>
      <c r="L953" s="61">
        <v>14.49</v>
      </c>
      <c r="M953" s="27">
        <v>58.693236714975846</v>
      </c>
    </row>
    <row r="954" spans="1:13" x14ac:dyDescent="0.2">
      <c r="A954" s="23" t="s">
        <v>132</v>
      </c>
      <c r="B954" s="24">
        <v>65</v>
      </c>
      <c r="C954" s="25">
        <v>53</v>
      </c>
      <c r="D954" s="26">
        <v>12</v>
      </c>
      <c r="E954" s="24">
        <v>66</v>
      </c>
      <c r="F954" s="25">
        <v>54</v>
      </c>
      <c r="G954" s="26">
        <v>12</v>
      </c>
      <c r="H954" s="24">
        <v>77</v>
      </c>
      <c r="I954" s="25">
        <v>57</v>
      </c>
      <c r="J954" s="26">
        <v>20</v>
      </c>
      <c r="K954" s="24">
        <v>104</v>
      </c>
      <c r="L954" s="61">
        <v>70.73</v>
      </c>
      <c r="M954" s="27">
        <v>53.588081436448476</v>
      </c>
    </row>
    <row r="955" spans="1:13" x14ac:dyDescent="0.2">
      <c r="A955" s="23" t="s">
        <v>133</v>
      </c>
      <c r="B955" s="24">
        <v>35</v>
      </c>
      <c r="C955" s="25">
        <v>30</v>
      </c>
      <c r="D955" s="26">
        <v>5</v>
      </c>
      <c r="E955" s="24">
        <v>35</v>
      </c>
      <c r="F955" s="25">
        <v>30</v>
      </c>
      <c r="G955" s="26">
        <v>5</v>
      </c>
      <c r="H955" s="24">
        <v>40</v>
      </c>
      <c r="I955" s="25">
        <v>31</v>
      </c>
      <c r="J955" s="26">
        <v>9</v>
      </c>
      <c r="K955" s="24">
        <v>47</v>
      </c>
      <c r="L955" s="61">
        <v>35.340000000000003</v>
      </c>
      <c r="M955" s="27">
        <v>57.879456706281836</v>
      </c>
    </row>
    <row r="956" spans="1:13" x14ac:dyDescent="0.2">
      <c r="A956" s="23" t="s">
        <v>134</v>
      </c>
      <c r="B956" s="24">
        <v>53</v>
      </c>
      <c r="C956" s="25">
        <v>43</v>
      </c>
      <c r="D956" s="26">
        <v>10</v>
      </c>
      <c r="E956" s="24">
        <v>53</v>
      </c>
      <c r="F956" s="25">
        <v>43</v>
      </c>
      <c r="G956" s="26">
        <v>10</v>
      </c>
      <c r="H956" s="24">
        <v>70</v>
      </c>
      <c r="I956" s="25">
        <v>53</v>
      </c>
      <c r="J956" s="26">
        <v>17</v>
      </c>
      <c r="K956" s="24">
        <v>73</v>
      </c>
      <c r="L956" s="61">
        <v>57.790000000000035</v>
      </c>
      <c r="M956" s="27">
        <v>52.202716732998759</v>
      </c>
    </row>
    <row r="957" spans="1:13" ht="13.5" thickBot="1" x14ac:dyDescent="0.25">
      <c r="A957" s="28" t="s">
        <v>135</v>
      </c>
      <c r="B957" s="29">
        <v>29</v>
      </c>
      <c r="C957" s="30">
        <v>25</v>
      </c>
      <c r="D957" s="31">
        <v>4</v>
      </c>
      <c r="E957" s="29">
        <v>29</v>
      </c>
      <c r="F957" s="30">
        <v>25</v>
      </c>
      <c r="G957" s="31">
        <v>4</v>
      </c>
      <c r="H957" s="29">
        <v>31</v>
      </c>
      <c r="I957" s="30">
        <v>25</v>
      </c>
      <c r="J957" s="31">
        <v>6</v>
      </c>
      <c r="K957" s="29">
        <v>45</v>
      </c>
      <c r="L957" s="74">
        <v>30.529999999999998</v>
      </c>
      <c r="M957" s="32">
        <v>55.058794628234516</v>
      </c>
    </row>
    <row r="958" spans="1:13" ht="13.5" thickBot="1" x14ac:dyDescent="0.25">
      <c r="A958" s="1185" t="s">
        <v>115</v>
      </c>
      <c r="B958" s="1186">
        <v>516</v>
      </c>
      <c r="C958" s="1187">
        <v>441</v>
      </c>
      <c r="D958" s="1188">
        <v>75</v>
      </c>
      <c r="E958" s="1186">
        <v>531</v>
      </c>
      <c r="F958" s="1187">
        <v>447</v>
      </c>
      <c r="G958" s="1188">
        <v>84</v>
      </c>
      <c r="H958" s="1186">
        <v>685</v>
      </c>
      <c r="I958" s="1187">
        <v>536</v>
      </c>
      <c r="J958" s="1188">
        <v>149</v>
      </c>
      <c r="K958" s="1186">
        <v>829</v>
      </c>
      <c r="L958" s="1189">
        <v>614.58000000000004</v>
      </c>
      <c r="M958" s="1190">
        <v>54.581161118162001</v>
      </c>
    </row>
    <row r="960" spans="1:13" ht="13.5" thickBot="1" x14ac:dyDescent="0.25">
      <c r="A960" s="11" t="s">
        <v>291</v>
      </c>
      <c r="B960" s="11"/>
    </row>
    <row r="961" spans="1:13" x14ac:dyDescent="0.2">
      <c r="A961" s="1002" t="s">
        <v>113</v>
      </c>
      <c r="B961" s="1004" t="s">
        <v>5</v>
      </c>
      <c r="C961" s="1005"/>
      <c r="D961" s="1006"/>
      <c r="E961" s="1004" t="s">
        <v>6</v>
      </c>
      <c r="F961" s="1005"/>
      <c r="G961" s="1006"/>
      <c r="H961" s="1004" t="s">
        <v>7</v>
      </c>
      <c r="I961" s="1005"/>
      <c r="J961" s="1006"/>
      <c r="K961" s="1007" t="s">
        <v>114</v>
      </c>
      <c r="L961" s="1008"/>
      <c r="M961" s="1009"/>
    </row>
    <row r="962" spans="1:13" ht="26.25" thickBot="1" x14ac:dyDescent="0.25">
      <c r="A962" s="1003"/>
      <c r="B962" s="12" t="s">
        <v>115</v>
      </c>
      <c r="C962" s="13" t="s">
        <v>116</v>
      </c>
      <c r="D962" s="14" t="s">
        <v>117</v>
      </c>
      <c r="E962" s="12" t="s">
        <v>115</v>
      </c>
      <c r="F962" s="13" t="s">
        <v>116</v>
      </c>
      <c r="G962" s="14" t="s">
        <v>117</v>
      </c>
      <c r="H962" s="12" t="s">
        <v>115</v>
      </c>
      <c r="I962" s="13" t="s">
        <v>116</v>
      </c>
      <c r="J962" s="14" t="s">
        <v>117</v>
      </c>
      <c r="K962" s="15" t="s">
        <v>118</v>
      </c>
      <c r="L962" s="954" t="s">
        <v>119</v>
      </c>
      <c r="M962" s="16" t="s">
        <v>120</v>
      </c>
    </row>
    <row r="963" spans="1:13" x14ac:dyDescent="0.2">
      <c r="A963" s="17" t="s">
        <v>121</v>
      </c>
      <c r="B963" s="18">
        <v>23</v>
      </c>
      <c r="C963" s="19">
        <v>17</v>
      </c>
      <c r="D963" s="20">
        <v>6</v>
      </c>
      <c r="E963" s="18">
        <v>23</v>
      </c>
      <c r="F963" s="19">
        <v>17</v>
      </c>
      <c r="G963" s="20">
        <v>6</v>
      </c>
      <c r="H963" s="18">
        <v>27</v>
      </c>
      <c r="I963" s="19">
        <v>18</v>
      </c>
      <c r="J963" s="20">
        <v>9</v>
      </c>
      <c r="K963" s="21">
        <v>35</v>
      </c>
      <c r="L963" s="56">
        <v>20.88</v>
      </c>
      <c r="M963" s="22">
        <v>55.171455938697321</v>
      </c>
    </row>
    <row r="964" spans="1:13" x14ac:dyDescent="0.2">
      <c r="A964" s="23" t="s">
        <v>123</v>
      </c>
      <c r="B964" s="24">
        <v>9</v>
      </c>
      <c r="C964" s="25">
        <v>6</v>
      </c>
      <c r="D964" s="26">
        <v>3</v>
      </c>
      <c r="E964" s="24">
        <v>9</v>
      </c>
      <c r="F964" s="25">
        <v>6</v>
      </c>
      <c r="G964" s="26">
        <v>3</v>
      </c>
      <c r="H964" s="24">
        <v>10</v>
      </c>
      <c r="I964" s="25">
        <v>7</v>
      </c>
      <c r="J964" s="26">
        <v>3</v>
      </c>
      <c r="K964" s="24">
        <v>11</v>
      </c>
      <c r="L964" s="61">
        <v>3.97</v>
      </c>
      <c r="M964" s="27">
        <v>54.784634760705295</v>
      </c>
    </row>
    <row r="965" spans="1:13" x14ac:dyDescent="0.2">
      <c r="A965" s="23" t="s">
        <v>124</v>
      </c>
      <c r="B965" s="24">
        <v>5</v>
      </c>
      <c r="C965" s="25">
        <v>4</v>
      </c>
      <c r="D965" s="26">
        <v>1</v>
      </c>
      <c r="E965" s="24">
        <v>5</v>
      </c>
      <c r="F965" s="25">
        <v>4</v>
      </c>
      <c r="G965" s="26">
        <v>1</v>
      </c>
      <c r="H965" s="24">
        <v>5</v>
      </c>
      <c r="I965" s="25">
        <v>4</v>
      </c>
      <c r="J965" s="26">
        <v>1</v>
      </c>
      <c r="K965" s="24">
        <v>5</v>
      </c>
      <c r="L965" s="61">
        <v>3.75</v>
      </c>
      <c r="M965" s="27">
        <v>53.926666666666662</v>
      </c>
    </row>
    <row r="966" spans="1:13" x14ac:dyDescent="0.2">
      <c r="A966" s="23" t="s">
        <v>125</v>
      </c>
      <c r="B966" s="24">
        <v>3</v>
      </c>
      <c r="C966" s="25">
        <v>2</v>
      </c>
      <c r="D966" s="26">
        <v>1</v>
      </c>
      <c r="E966" s="24">
        <v>3</v>
      </c>
      <c r="F966" s="25">
        <v>2</v>
      </c>
      <c r="G966" s="26">
        <v>1</v>
      </c>
      <c r="H966" s="24">
        <v>4</v>
      </c>
      <c r="I966" s="25">
        <v>3</v>
      </c>
      <c r="J966" s="26">
        <v>1</v>
      </c>
      <c r="K966" s="24">
        <v>6</v>
      </c>
      <c r="L966" s="61">
        <v>4.29</v>
      </c>
      <c r="M966" s="27">
        <v>52.891608391608386</v>
      </c>
    </row>
    <row r="967" spans="1:13" x14ac:dyDescent="0.2">
      <c r="A967" s="23" t="s">
        <v>126</v>
      </c>
      <c r="B967" s="24">
        <v>1</v>
      </c>
      <c r="C967" s="25">
        <v>1</v>
      </c>
      <c r="D967" s="26">
        <v>0</v>
      </c>
      <c r="E967" s="24">
        <v>1</v>
      </c>
      <c r="F967" s="25">
        <v>1</v>
      </c>
      <c r="G967" s="26">
        <v>0</v>
      </c>
      <c r="H967" s="24">
        <v>1</v>
      </c>
      <c r="I967" s="25">
        <v>1</v>
      </c>
      <c r="J967" s="26">
        <v>0</v>
      </c>
      <c r="K967" s="24">
        <v>1</v>
      </c>
      <c r="L967" s="61">
        <v>0.23</v>
      </c>
      <c r="M967" s="27">
        <v>67.5</v>
      </c>
    </row>
    <row r="968" spans="1:13" x14ac:dyDescent="0.2">
      <c r="A968" s="23" t="s">
        <v>127</v>
      </c>
      <c r="B968" s="24">
        <v>7</v>
      </c>
      <c r="C968" s="25">
        <v>6</v>
      </c>
      <c r="D968" s="26">
        <v>1</v>
      </c>
      <c r="E968" s="24">
        <v>8</v>
      </c>
      <c r="F968" s="25">
        <v>6</v>
      </c>
      <c r="G968" s="26">
        <v>2</v>
      </c>
      <c r="H968" s="24">
        <v>10</v>
      </c>
      <c r="I968" s="25">
        <v>8</v>
      </c>
      <c r="J968" s="26">
        <v>2</v>
      </c>
      <c r="K968" s="24">
        <v>9</v>
      </c>
      <c r="L968" s="61">
        <v>4.6099999999999994</v>
      </c>
      <c r="M968" s="27">
        <v>55.263557483731027</v>
      </c>
    </row>
    <row r="969" spans="1:13" x14ac:dyDescent="0.2">
      <c r="A969" s="23" t="s">
        <v>128</v>
      </c>
      <c r="B969" s="24">
        <v>5</v>
      </c>
      <c r="C969" s="25">
        <v>5</v>
      </c>
      <c r="D969" s="26">
        <v>0</v>
      </c>
      <c r="E969" s="24">
        <v>5</v>
      </c>
      <c r="F969" s="25">
        <v>5</v>
      </c>
      <c r="G969" s="26">
        <v>0</v>
      </c>
      <c r="H969" s="24">
        <v>5</v>
      </c>
      <c r="I969" s="25">
        <v>5</v>
      </c>
      <c r="J969" s="26">
        <v>0</v>
      </c>
      <c r="K969" s="24">
        <v>7</v>
      </c>
      <c r="L969" s="61">
        <v>3.55</v>
      </c>
      <c r="M969" s="27">
        <v>51.353521126760576</v>
      </c>
    </row>
    <row r="970" spans="1:13" x14ac:dyDescent="0.2">
      <c r="A970" s="23" t="s">
        <v>129</v>
      </c>
      <c r="B970" s="24">
        <v>7</v>
      </c>
      <c r="C970" s="25">
        <v>6</v>
      </c>
      <c r="D970" s="26">
        <v>1</v>
      </c>
      <c r="E970" s="24">
        <v>7</v>
      </c>
      <c r="F970" s="25">
        <v>6</v>
      </c>
      <c r="G970" s="26">
        <v>1</v>
      </c>
      <c r="H970" s="24">
        <v>7</v>
      </c>
      <c r="I970" s="25">
        <v>6</v>
      </c>
      <c r="J970" s="26">
        <v>1</v>
      </c>
      <c r="K970" s="24">
        <v>8</v>
      </c>
      <c r="L970" s="61">
        <v>3.5700000000000003</v>
      </c>
      <c r="M970" s="27">
        <v>56.710084033613434</v>
      </c>
    </row>
    <row r="971" spans="1:13" x14ac:dyDescent="0.2">
      <c r="A971" s="23" t="s">
        <v>130</v>
      </c>
      <c r="B971" s="24">
        <v>2</v>
      </c>
      <c r="C971" s="25">
        <v>1</v>
      </c>
      <c r="D971" s="26">
        <v>1</v>
      </c>
      <c r="E971" s="24">
        <v>3</v>
      </c>
      <c r="F971" s="25">
        <v>1</v>
      </c>
      <c r="G971" s="26">
        <v>2</v>
      </c>
      <c r="H971" s="24">
        <v>3</v>
      </c>
      <c r="I971" s="25">
        <v>1</v>
      </c>
      <c r="J971" s="26">
        <v>2</v>
      </c>
      <c r="K971" s="24">
        <v>3</v>
      </c>
      <c r="L971" s="61">
        <v>1.4</v>
      </c>
      <c r="M971" s="27">
        <v>48.928571428571431</v>
      </c>
    </row>
    <row r="972" spans="1:13" x14ac:dyDescent="0.2">
      <c r="A972" s="23" t="s">
        <v>131</v>
      </c>
      <c r="B972" s="24">
        <v>7</v>
      </c>
      <c r="C972" s="25">
        <v>3</v>
      </c>
      <c r="D972" s="26">
        <v>4</v>
      </c>
      <c r="E972" s="24">
        <v>7</v>
      </c>
      <c r="F972" s="25">
        <v>3</v>
      </c>
      <c r="G972" s="26">
        <v>4</v>
      </c>
      <c r="H972" s="24">
        <v>7</v>
      </c>
      <c r="I972" s="25">
        <v>3</v>
      </c>
      <c r="J972" s="26">
        <v>4</v>
      </c>
      <c r="K972" s="24">
        <v>6</v>
      </c>
      <c r="L972" s="61">
        <v>3.9800000000000004</v>
      </c>
      <c r="M972" s="27">
        <v>66.771356783919586</v>
      </c>
    </row>
    <row r="973" spans="1:13" x14ac:dyDescent="0.2">
      <c r="A973" s="23" t="s">
        <v>132</v>
      </c>
      <c r="B973" s="24">
        <v>14</v>
      </c>
      <c r="C973" s="25">
        <v>10</v>
      </c>
      <c r="D973" s="26">
        <v>4</v>
      </c>
      <c r="E973" s="24">
        <v>14</v>
      </c>
      <c r="F973" s="25">
        <v>10</v>
      </c>
      <c r="G973" s="26">
        <v>4</v>
      </c>
      <c r="H973" s="24">
        <v>17</v>
      </c>
      <c r="I973" s="25">
        <v>11</v>
      </c>
      <c r="J973" s="26">
        <v>6</v>
      </c>
      <c r="K973" s="24">
        <v>22</v>
      </c>
      <c r="L973" s="61">
        <v>13.44</v>
      </c>
      <c r="M973" s="27">
        <v>54.282738095238088</v>
      </c>
    </row>
    <row r="974" spans="1:13" x14ac:dyDescent="0.2">
      <c r="A974" s="23" t="s">
        <v>133</v>
      </c>
      <c r="B974" s="24">
        <v>4</v>
      </c>
      <c r="C974" s="25">
        <v>3</v>
      </c>
      <c r="D974" s="26">
        <v>1</v>
      </c>
      <c r="E974" s="24">
        <v>4</v>
      </c>
      <c r="F974" s="25">
        <v>3</v>
      </c>
      <c r="G974" s="26">
        <v>1</v>
      </c>
      <c r="H974" s="24">
        <v>5</v>
      </c>
      <c r="I974" s="25">
        <v>4</v>
      </c>
      <c r="J974" s="26">
        <v>1</v>
      </c>
      <c r="K974" s="24">
        <v>5</v>
      </c>
      <c r="L974" s="61">
        <v>4.28</v>
      </c>
      <c r="M974" s="27">
        <v>52.976635514018689</v>
      </c>
    </row>
    <row r="975" spans="1:13" x14ac:dyDescent="0.2">
      <c r="A975" s="23" t="s">
        <v>134</v>
      </c>
      <c r="B975" s="24">
        <v>7</v>
      </c>
      <c r="C975" s="25">
        <v>5</v>
      </c>
      <c r="D975" s="26">
        <v>2</v>
      </c>
      <c r="E975" s="24">
        <v>7</v>
      </c>
      <c r="F975" s="25">
        <v>5</v>
      </c>
      <c r="G975" s="26">
        <v>2</v>
      </c>
      <c r="H975" s="24">
        <v>8</v>
      </c>
      <c r="I975" s="25">
        <v>6</v>
      </c>
      <c r="J975" s="26">
        <v>2</v>
      </c>
      <c r="K975" s="24">
        <v>10</v>
      </c>
      <c r="L975" s="61">
        <v>5.93</v>
      </c>
      <c r="M975" s="27">
        <v>50.813659359190559</v>
      </c>
    </row>
    <row r="976" spans="1:13" ht="13.5" thickBot="1" x14ac:dyDescent="0.25">
      <c r="A976" s="28" t="s">
        <v>135</v>
      </c>
      <c r="B976" s="29">
        <v>6</v>
      </c>
      <c r="C976" s="30">
        <v>5</v>
      </c>
      <c r="D976" s="31">
        <v>1</v>
      </c>
      <c r="E976" s="29">
        <v>6</v>
      </c>
      <c r="F976" s="30">
        <v>5</v>
      </c>
      <c r="G976" s="31">
        <v>1</v>
      </c>
      <c r="H976" s="29">
        <v>6</v>
      </c>
      <c r="I976" s="30">
        <v>5</v>
      </c>
      <c r="J976" s="31">
        <v>1</v>
      </c>
      <c r="K976" s="29">
        <v>6</v>
      </c>
      <c r="L976" s="74">
        <v>2.04</v>
      </c>
      <c r="M976" s="32">
        <v>61.362745098039213</v>
      </c>
    </row>
    <row r="977" spans="1:13" ht="13.5" thickBot="1" x14ac:dyDescent="0.25">
      <c r="A977" s="1185" t="s">
        <v>115</v>
      </c>
      <c r="B977" s="1186">
        <v>99</v>
      </c>
      <c r="C977" s="1187">
        <v>73</v>
      </c>
      <c r="D977" s="1188">
        <v>26</v>
      </c>
      <c r="E977" s="1186">
        <v>102</v>
      </c>
      <c r="F977" s="1187">
        <v>74</v>
      </c>
      <c r="G977" s="1188">
        <v>28</v>
      </c>
      <c r="H977" s="1186">
        <v>115</v>
      </c>
      <c r="I977" s="1187">
        <v>82</v>
      </c>
      <c r="J977" s="1188">
        <v>33</v>
      </c>
      <c r="K977" s="1186">
        <v>130</v>
      </c>
      <c r="L977" s="1189">
        <v>75.92</v>
      </c>
      <c r="M977" s="1190">
        <v>54.93559009483667</v>
      </c>
    </row>
    <row r="979" spans="1:13" ht="13.5" thickBot="1" x14ac:dyDescent="0.25">
      <c r="A979" s="11" t="s">
        <v>292</v>
      </c>
      <c r="B979" s="11"/>
    </row>
    <row r="980" spans="1:13" x14ac:dyDescent="0.2">
      <c r="A980" s="1002" t="s">
        <v>113</v>
      </c>
      <c r="B980" s="1004" t="s">
        <v>5</v>
      </c>
      <c r="C980" s="1005"/>
      <c r="D980" s="1006"/>
      <c r="E980" s="1004" t="s">
        <v>6</v>
      </c>
      <c r="F980" s="1005"/>
      <c r="G980" s="1006"/>
      <c r="H980" s="1004" t="s">
        <v>7</v>
      </c>
      <c r="I980" s="1005"/>
      <c r="J980" s="1006"/>
      <c r="K980" s="1007" t="s">
        <v>114</v>
      </c>
      <c r="L980" s="1008"/>
      <c r="M980" s="1009"/>
    </row>
    <row r="981" spans="1:13" ht="26.25" thickBot="1" x14ac:dyDescent="0.25">
      <c r="A981" s="1003"/>
      <c r="B981" s="12" t="s">
        <v>115</v>
      </c>
      <c r="C981" s="13" t="s">
        <v>116</v>
      </c>
      <c r="D981" s="14" t="s">
        <v>117</v>
      </c>
      <c r="E981" s="12" t="s">
        <v>115</v>
      </c>
      <c r="F981" s="13" t="s">
        <v>116</v>
      </c>
      <c r="G981" s="14" t="s">
        <v>117</v>
      </c>
      <c r="H981" s="12" t="s">
        <v>115</v>
      </c>
      <c r="I981" s="13" t="s">
        <v>116</v>
      </c>
      <c r="J981" s="14" t="s">
        <v>117</v>
      </c>
      <c r="K981" s="15" t="s">
        <v>118</v>
      </c>
      <c r="L981" s="954" t="s">
        <v>119</v>
      </c>
      <c r="M981" s="16" t="s">
        <v>120</v>
      </c>
    </row>
    <row r="982" spans="1:13" x14ac:dyDescent="0.2">
      <c r="A982" s="17" t="s">
        <v>121</v>
      </c>
      <c r="B982" s="18">
        <v>4</v>
      </c>
      <c r="C982" s="19">
        <v>2</v>
      </c>
      <c r="D982" s="20">
        <v>2</v>
      </c>
      <c r="E982" s="18">
        <v>4</v>
      </c>
      <c r="F982" s="19">
        <v>2</v>
      </c>
      <c r="G982" s="20">
        <v>2</v>
      </c>
      <c r="H982" s="18">
        <v>6</v>
      </c>
      <c r="I982" s="19">
        <v>4</v>
      </c>
      <c r="J982" s="20">
        <v>2</v>
      </c>
      <c r="K982" s="21">
        <v>29</v>
      </c>
      <c r="L982" s="56">
        <v>14.18</v>
      </c>
      <c r="M982" s="22">
        <v>49.948519040902696</v>
      </c>
    </row>
    <row r="983" spans="1:13" x14ac:dyDescent="0.2">
      <c r="A983" s="23" t="s">
        <v>123</v>
      </c>
      <c r="B983" s="24">
        <v>1</v>
      </c>
      <c r="C983" s="25">
        <v>1</v>
      </c>
      <c r="D983" s="26">
        <v>0</v>
      </c>
      <c r="E983" s="24">
        <v>1</v>
      </c>
      <c r="F983" s="25">
        <v>1</v>
      </c>
      <c r="G983" s="26">
        <v>0</v>
      </c>
      <c r="H983" s="24">
        <v>1</v>
      </c>
      <c r="I983" s="25">
        <v>1</v>
      </c>
      <c r="J983" s="26">
        <v>0</v>
      </c>
      <c r="K983" s="24">
        <v>1</v>
      </c>
      <c r="L983" s="61">
        <v>0.6</v>
      </c>
      <c r="M983" s="27">
        <v>77.5</v>
      </c>
    </row>
    <row r="984" spans="1:13" x14ac:dyDescent="0.2">
      <c r="A984" s="23" t="s">
        <v>124</v>
      </c>
      <c r="B984" s="24">
        <v>0</v>
      </c>
      <c r="C984" s="25">
        <v>0</v>
      </c>
      <c r="D984" s="26">
        <v>0</v>
      </c>
      <c r="E984" s="24">
        <v>0</v>
      </c>
      <c r="F984" s="25">
        <v>0</v>
      </c>
      <c r="G984" s="26">
        <v>0</v>
      </c>
      <c r="H984" s="24">
        <v>0</v>
      </c>
      <c r="I984" s="25">
        <v>0</v>
      </c>
      <c r="J984" s="26">
        <v>0</v>
      </c>
      <c r="K984" s="24">
        <v>0</v>
      </c>
      <c r="L984" s="61">
        <v>0</v>
      </c>
      <c r="M984" s="27">
        <v>0</v>
      </c>
    </row>
    <row r="985" spans="1:13" x14ac:dyDescent="0.2">
      <c r="A985" s="23" t="s">
        <v>125</v>
      </c>
      <c r="B985" s="24">
        <v>0</v>
      </c>
      <c r="C985" s="25">
        <v>0</v>
      </c>
      <c r="D985" s="26">
        <v>0</v>
      </c>
      <c r="E985" s="24">
        <v>0</v>
      </c>
      <c r="F985" s="25">
        <v>0</v>
      </c>
      <c r="G985" s="26">
        <v>0</v>
      </c>
      <c r="H985" s="24">
        <v>0</v>
      </c>
      <c r="I985" s="25">
        <v>0</v>
      </c>
      <c r="J985" s="26">
        <v>0</v>
      </c>
      <c r="K985" s="24">
        <v>0</v>
      </c>
      <c r="L985" s="61">
        <v>0</v>
      </c>
      <c r="M985" s="27">
        <v>0</v>
      </c>
    </row>
    <row r="986" spans="1:13" x14ac:dyDescent="0.2">
      <c r="A986" s="23" t="s">
        <v>126</v>
      </c>
      <c r="B986" s="24">
        <v>0</v>
      </c>
      <c r="C986" s="25">
        <v>0</v>
      </c>
      <c r="D986" s="26">
        <v>0</v>
      </c>
      <c r="E986" s="24">
        <v>0</v>
      </c>
      <c r="F986" s="25">
        <v>0</v>
      </c>
      <c r="G986" s="26">
        <v>0</v>
      </c>
      <c r="H986" s="24">
        <v>0</v>
      </c>
      <c r="I986" s="25">
        <v>0</v>
      </c>
      <c r="J986" s="26">
        <v>0</v>
      </c>
      <c r="K986" s="24">
        <v>0</v>
      </c>
      <c r="L986" s="61">
        <v>0</v>
      </c>
      <c r="M986" s="27">
        <v>0</v>
      </c>
    </row>
    <row r="987" spans="1:13" x14ac:dyDescent="0.2">
      <c r="A987" s="23" t="s">
        <v>127</v>
      </c>
      <c r="B987" s="24">
        <v>0</v>
      </c>
      <c r="C987" s="25">
        <v>0</v>
      </c>
      <c r="D987" s="26">
        <v>0</v>
      </c>
      <c r="E987" s="24">
        <v>0</v>
      </c>
      <c r="F987" s="25">
        <v>0</v>
      </c>
      <c r="G987" s="26">
        <v>0</v>
      </c>
      <c r="H987" s="24">
        <v>0</v>
      </c>
      <c r="I987" s="25">
        <v>0</v>
      </c>
      <c r="J987" s="26">
        <v>0</v>
      </c>
      <c r="K987" s="24">
        <v>0</v>
      </c>
      <c r="L987" s="61">
        <v>0</v>
      </c>
      <c r="M987" s="27">
        <v>0</v>
      </c>
    </row>
    <row r="988" spans="1:13" x14ac:dyDescent="0.2">
      <c r="A988" s="23" t="s">
        <v>128</v>
      </c>
      <c r="B988" s="24">
        <v>0</v>
      </c>
      <c r="C988" s="25">
        <v>0</v>
      </c>
      <c r="D988" s="26">
        <v>0</v>
      </c>
      <c r="E988" s="24">
        <v>0</v>
      </c>
      <c r="F988" s="25">
        <v>0</v>
      </c>
      <c r="G988" s="26">
        <v>0</v>
      </c>
      <c r="H988" s="24">
        <v>0</v>
      </c>
      <c r="I988" s="25">
        <v>0</v>
      </c>
      <c r="J988" s="26">
        <v>0</v>
      </c>
      <c r="K988" s="24">
        <v>0</v>
      </c>
      <c r="L988" s="61">
        <v>0</v>
      </c>
      <c r="M988" s="27">
        <v>0</v>
      </c>
    </row>
    <row r="989" spans="1:13" x14ac:dyDescent="0.2">
      <c r="A989" s="23" t="s">
        <v>129</v>
      </c>
      <c r="B989" s="24">
        <v>3</v>
      </c>
      <c r="C989" s="25">
        <v>2</v>
      </c>
      <c r="D989" s="26">
        <v>1</v>
      </c>
      <c r="E989" s="24">
        <v>3</v>
      </c>
      <c r="F989" s="25">
        <v>2</v>
      </c>
      <c r="G989" s="26">
        <v>1</v>
      </c>
      <c r="H989" s="24">
        <v>3</v>
      </c>
      <c r="I989" s="25">
        <v>2</v>
      </c>
      <c r="J989" s="26">
        <v>1</v>
      </c>
      <c r="K989" s="24">
        <v>2</v>
      </c>
      <c r="L989" s="61">
        <v>0.30000000000000004</v>
      </c>
      <c r="M989" s="27">
        <v>63.666666666666657</v>
      </c>
    </row>
    <row r="990" spans="1:13" x14ac:dyDescent="0.2">
      <c r="A990" s="23" t="s">
        <v>130</v>
      </c>
      <c r="B990" s="24">
        <v>1</v>
      </c>
      <c r="C990" s="25">
        <v>0</v>
      </c>
      <c r="D990" s="26">
        <v>1</v>
      </c>
      <c r="E990" s="24">
        <v>1</v>
      </c>
      <c r="F990" s="25">
        <v>0</v>
      </c>
      <c r="G990" s="26">
        <v>1</v>
      </c>
      <c r="H990" s="24">
        <v>1</v>
      </c>
      <c r="I990" s="25">
        <v>0</v>
      </c>
      <c r="J990" s="26">
        <v>1</v>
      </c>
      <c r="K990" s="24">
        <v>1</v>
      </c>
      <c r="L990" s="61">
        <v>0.73</v>
      </c>
      <c r="M990" s="27">
        <v>37.5</v>
      </c>
    </row>
    <row r="991" spans="1:13" x14ac:dyDescent="0.2">
      <c r="A991" s="23" t="s">
        <v>131</v>
      </c>
      <c r="B991" s="24">
        <v>5</v>
      </c>
      <c r="C991" s="25">
        <v>5</v>
      </c>
      <c r="D991" s="26">
        <v>0</v>
      </c>
      <c r="E991" s="24">
        <v>5</v>
      </c>
      <c r="F991" s="25">
        <v>5</v>
      </c>
      <c r="G991" s="26">
        <v>0</v>
      </c>
      <c r="H991" s="24">
        <v>5</v>
      </c>
      <c r="I991" s="25">
        <v>5</v>
      </c>
      <c r="J991" s="26">
        <v>0</v>
      </c>
      <c r="K991" s="24">
        <v>6</v>
      </c>
      <c r="L991" s="61">
        <v>0.7599999999999999</v>
      </c>
      <c r="M991" s="27">
        <v>65.868421052631604</v>
      </c>
    </row>
    <row r="992" spans="1:13" x14ac:dyDescent="0.2">
      <c r="A992" s="23" t="s">
        <v>132</v>
      </c>
      <c r="B992" s="24">
        <v>5</v>
      </c>
      <c r="C992" s="25">
        <v>4</v>
      </c>
      <c r="D992" s="26">
        <v>1</v>
      </c>
      <c r="E992" s="24">
        <v>5</v>
      </c>
      <c r="F992" s="25">
        <v>4</v>
      </c>
      <c r="G992" s="26">
        <v>1</v>
      </c>
      <c r="H992" s="24">
        <v>6</v>
      </c>
      <c r="I992" s="25">
        <v>5</v>
      </c>
      <c r="J992" s="26">
        <v>1</v>
      </c>
      <c r="K992" s="24">
        <v>11</v>
      </c>
      <c r="L992" s="61">
        <v>7.5</v>
      </c>
      <c r="M992" s="27">
        <v>49.953333333333333</v>
      </c>
    </row>
    <row r="993" spans="1:13" x14ac:dyDescent="0.2">
      <c r="A993" s="23" t="s">
        <v>133</v>
      </c>
      <c r="B993" s="24">
        <v>3</v>
      </c>
      <c r="C993" s="25">
        <v>3</v>
      </c>
      <c r="D993" s="26">
        <v>0</v>
      </c>
      <c r="E993" s="24">
        <v>3</v>
      </c>
      <c r="F993" s="25">
        <v>3</v>
      </c>
      <c r="G993" s="26">
        <v>0</v>
      </c>
      <c r="H993" s="24">
        <v>3</v>
      </c>
      <c r="I993" s="25">
        <v>3</v>
      </c>
      <c r="J993" s="26">
        <v>0</v>
      </c>
      <c r="K993" s="24">
        <v>4</v>
      </c>
      <c r="L993" s="61">
        <v>1.35</v>
      </c>
      <c r="M993" s="27">
        <v>53.55185185185185</v>
      </c>
    </row>
    <row r="994" spans="1:13" x14ac:dyDescent="0.2">
      <c r="A994" s="23" t="s">
        <v>134</v>
      </c>
      <c r="B994" s="24">
        <v>3</v>
      </c>
      <c r="C994" s="25">
        <v>2</v>
      </c>
      <c r="D994" s="26">
        <v>1</v>
      </c>
      <c r="E994" s="24">
        <v>3</v>
      </c>
      <c r="F994" s="25">
        <v>2</v>
      </c>
      <c r="G994" s="26">
        <v>1</v>
      </c>
      <c r="H994" s="24">
        <v>3</v>
      </c>
      <c r="I994" s="25">
        <v>2</v>
      </c>
      <c r="J994" s="26">
        <v>1</v>
      </c>
      <c r="K994" s="24">
        <v>3</v>
      </c>
      <c r="L994" s="61">
        <v>1.1000000000000001</v>
      </c>
      <c r="M994" s="27">
        <v>61.072727272727278</v>
      </c>
    </row>
    <row r="995" spans="1:13" ht="13.5" thickBot="1" x14ac:dyDescent="0.25">
      <c r="A995" s="28" t="s">
        <v>135</v>
      </c>
      <c r="B995" s="29">
        <v>1</v>
      </c>
      <c r="C995" s="30">
        <v>0</v>
      </c>
      <c r="D995" s="31">
        <v>1</v>
      </c>
      <c r="E995" s="29">
        <v>1</v>
      </c>
      <c r="F995" s="30">
        <v>0</v>
      </c>
      <c r="G995" s="31">
        <v>1</v>
      </c>
      <c r="H995" s="29">
        <v>1</v>
      </c>
      <c r="I995" s="30">
        <v>0</v>
      </c>
      <c r="J995" s="31">
        <v>1</v>
      </c>
      <c r="K995" s="29">
        <v>4</v>
      </c>
      <c r="L995" s="74">
        <v>0.66</v>
      </c>
      <c r="M995" s="32">
        <v>44.560606060606062</v>
      </c>
    </row>
    <row r="996" spans="1:13" ht="13.5" thickBot="1" x14ac:dyDescent="0.25">
      <c r="A996" s="1185" t="s">
        <v>115</v>
      </c>
      <c r="B996" s="1186">
        <v>26</v>
      </c>
      <c r="C996" s="1187">
        <v>19</v>
      </c>
      <c r="D996" s="1188">
        <v>7</v>
      </c>
      <c r="E996" s="1186">
        <v>26</v>
      </c>
      <c r="F996" s="1187">
        <v>19</v>
      </c>
      <c r="G996" s="1188">
        <v>7</v>
      </c>
      <c r="H996" s="1186">
        <v>29</v>
      </c>
      <c r="I996" s="1187">
        <v>22</v>
      </c>
      <c r="J996" s="1188">
        <v>7</v>
      </c>
      <c r="K996" s="1186">
        <v>60</v>
      </c>
      <c r="L996" s="1189">
        <v>27.180000000000003</v>
      </c>
      <c r="M996" s="1190">
        <v>51.318616629874903</v>
      </c>
    </row>
    <row r="998" spans="1:13" ht="13.5" thickBot="1" x14ac:dyDescent="0.25">
      <c r="A998" s="11" t="s">
        <v>293</v>
      </c>
      <c r="B998" s="11"/>
    </row>
    <row r="999" spans="1:13" x14ac:dyDescent="0.2">
      <c r="A999" s="1002" t="s">
        <v>113</v>
      </c>
      <c r="B999" s="1004" t="s">
        <v>5</v>
      </c>
      <c r="C999" s="1005"/>
      <c r="D999" s="1006"/>
      <c r="E999" s="1004" t="s">
        <v>6</v>
      </c>
      <c r="F999" s="1005"/>
      <c r="G999" s="1006"/>
      <c r="H999" s="1004" t="s">
        <v>7</v>
      </c>
      <c r="I999" s="1005"/>
      <c r="J999" s="1006"/>
      <c r="K999" s="1007" t="s">
        <v>114</v>
      </c>
      <c r="L999" s="1008"/>
      <c r="M999" s="1009"/>
    </row>
    <row r="1000" spans="1:13" ht="26.25" thickBot="1" x14ac:dyDescent="0.25">
      <c r="A1000" s="1003"/>
      <c r="B1000" s="12" t="s">
        <v>115</v>
      </c>
      <c r="C1000" s="13" t="s">
        <v>116</v>
      </c>
      <c r="D1000" s="14" t="s">
        <v>117</v>
      </c>
      <c r="E1000" s="12" t="s">
        <v>115</v>
      </c>
      <c r="F1000" s="13" t="s">
        <v>116</v>
      </c>
      <c r="G1000" s="14" t="s">
        <v>117</v>
      </c>
      <c r="H1000" s="12" t="s">
        <v>115</v>
      </c>
      <c r="I1000" s="13" t="s">
        <v>116</v>
      </c>
      <c r="J1000" s="14" t="s">
        <v>117</v>
      </c>
      <c r="K1000" s="15" t="s">
        <v>118</v>
      </c>
      <c r="L1000" s="954" t="s">
        <v>119</v>
      </c>
      <c r="M1000" s="16" t="s">
        <v>120</v>
      </c>
    </row>
    <row r="1001" spans="1:13" x14ac:dyDescent="0.2">
      <c r="A1001" s="17" t="s">
        <v>121</v>
      </c>
      <c r="B1001" s="18">
        <v>113</v>
      </c>
      <c r="C1001" s="19">
        <v>104</v>
      </c>
      <c r="D1001" s="20">
        <v>9</v>
      </c>
      <c r="E1001" s="18">
        <v>115</v>
      </c>
      <c r="F1001" s="19">
        <v>106</v>
      </c>
      <c r="G1001" s="20">
        <v>9</v>
      </c>
      <c r="H1001" s="18">
        <v>164</v>
      </c>
      <c r="I1001" s="19">
        <v>147</v>
      </c>
      <c r="J1001" s="20">
        <v>17</v>
      </c>
      <c r="K1001" s="21">
        <v>350</v>
      </c>
      <c r="L1001" s="56">
        <v>243.70000000000005</v>
      </c>
      <c r="M1001" s="22">
        <v>50.190274928190426</v>
      </c>
    </row>
    <row r="1002" spans="1:13" x14ac:dyDescent="0.2">
      <c r="A1002" s="23" t="s">
        <v>123</v>
      </c>
      <c r="B1002" s="24">
        <v>65</v>
      </c>
      <c r="C1002" s="25">
        <v>58</v>
      </c>
      <c r="D1002" s="26">
        <v>7</v>
      </c>
      <c r="E1002" s="24">
        <v>65</v>
      </c>
      <c r="F1002" s="25">
        <v>58</v>
      </c>
      <c r="G1002" s="26">
        <v>7</v>
      </c>
      <c r="H1002" s="24">
        <v>85</v>
      </c>
      <c r="I1002" s="25">
        <v>69</v>
      </c>
      <c r="J1002" s="26">
        <v>16</v>
      </c>
      <c r="K1002" s="24">
        <v>109</v>
      </c>
      <c r="L1002" s="61">
        <v>80.980000000000032</v>
      </c>
      <c r="M1002" s="27">
        <v>51.601630032106662</v>
      </c>
    </row>
    <row r="1003" spans="1:13" x14ac:dyDescent="0.2">
      <c r="A1003" s="23" t="s">
        <v>124</v>
      </c>
      <c r="B1003" s="24">
        <v>40</v>
      </c>
      <c r="C1003" s="25">
        <v>35</v>
      </c>
      <c r="D1003" s="26">
        <v>5</v>
      </c>
      <c r="E1003" s="24">
        <v>40</v>
      </c>
      <c r="F1003" s="25">
        <v>35</v>
      </c>
      <c r="G1003" s="26">
        <v>5</v>
      </c>
      <c r="H1003" s="24">
        <v>48</v>
      </c>
      <c r="I1003" s="25">
        <v>40</v>
      </c>
      <c r="J1003" s="26">
        <v>8</v>
      </c>
      <c r="K1003" s="24">
        <v>70</v>
      </c>
      <c r="L1003" s="61">
        <v>58.070000000000029</v>
      </c>
      <c r="M1003" s="27">
        <v>51.69166523161698</v>
      </c>
    </row>
    <row r="1004" spans="1:13" x14ac:dyDescent="0.2">
      <c r="A1004" s="23" t="s">
        <v>125</v>
      </c>
      <c r="B1004" s="24">
        <v>37</v>
      </c>
      <c r="C1004" s="25">
        <v>32</v>
      </c>
      <c r="D1004" s="26">
        <v>5</v>
      </c>
      <c r="E1004" s="24">
        <v>38</v>
      </c>
      <c r="F1004" s="25">
        <v>33</v>
      </c>
      <c r="G1004" s="26">
        <v>5</v>
      </c>
      <c r="H1004" s="24">
        <v>58</v>
      </c>
      <c r="I1004" s="25">
        <v>49</v>
      </c>
      <c r="J1004" s="26">
        <v>9</v>
      </c>
      <c r="K1004" s="24">
        <v>79</v>
      </c>
      <c r="L1004" s="61">
        <v>60.840000000000011</v>
      </c>
      <c r="M1004" s="27">
        <v>48.967291255752791</v>
      </c>
    </row>
    <row r="1005" spans="1:13" x14ac:dyDescent="0.2">
      <c r="A1005" s="23" t="s">
        <v>126</v>
      </c>
      <c r="B1005" s="24">
        <v>24</v>
      </c>
      <c r="C1005" s="25">
        <v>22</v>
      </c>
      <c r="D1005" s="26">
        <v>2</v>
      </c>
      <c r="E1005" s="24">
        <v>27</v>
      </c>
      <c r="F1005" s="25">
        <v>24</v>
      </c>
      <c r="G1005" s="26">
        <v>3</v>
      </c>
      <c r="H1005" s="24">
        <v>28</v>
      </c>
      <c r="I1005" s="25">
        <v>24</v>
      </c>
      <c r="J1005" s="26">
        <v>4</v>
      </c>
      <c r="K1005" s="24">
        <v>33</v>
      </c>
      <c r="L1005" s="61">
        <v>25.969999999999992</v>
      </c>
      <c r="M1005" s="27">
        <v>53.381786676934937</v>
      </c>
    </row>
    <row r="1006" spans="1:13" x14ac:dyDescent="0.2">
      <c r="A1006" s="23" t="s">
        <v>127</v>
      </c>
      <c r="B1006" s="24">
        <v>43</v>
      </c>
      <c r="C1006" s="25">
        <v>42</v>
      </c>
      <c r="D1006" s="26">
        <v>1</v>
      </c>
      <c r="E1006" s="24">
        <v>48</v>
      </c>
      <c r="F1006" s="25">
        <v>43</v>
      </c>
      <c r="G1006" s="26">
        <v>5</v>
      </c>
      <c r="H1006" s="24">
        <v>64</v>
      </c>
      <c r="I1006" s="25">
        <v>53</v>
      </c>
      <c r="J1006" s="26">
        <v>11</v>
      </c>
      <c r="K1006" s="24">
        <v>86</v>
      </c>
      <c r="L1006" s="61">
        <v>63.130000000000052</v>
      </c>
      <c r="M1006" s="27">
        <v>51.779106605417347</v>
      </c>
    </row>
    <row r="1007" spans="1:13" x14ac:dyDescent="0.2">
      <c r="A1007" s="23" t="s">
        <v>128</v>
      </c>
      <c r="B1007" s="24">
        <v>30</v>
      </c>
      <c r="C1007" s="25">
        <v>29</v>
      </c>
      <c r="D1007" s="26">
        <v>1</v>
      </c>
      <c r="E1007" s="24">
        <v>30</v>
      </c>
      <c r="F1007" s="25">
        <v>29</v>
      </c>
      <c r="G1007" s="26">
        <v>1</v>
      </c>
      <c r="H1007" s="24">
        <v>34</v>
      </c>
      <c r="I1007" s="25">
        <v>32</v>
      </c>
      <c r="J1007" s="26">
        <v>2</v>
      </c>
      <c r="K1007" s="24">
        <v>47</v>
      </c>
      <c r="L1007" s="61">
        <v>31.95</v>
      </c>
      <c r="M1007" s="27">
        <v>53.751330203442862</v>
      </c>
    </row>
    <row r="1008" spans="1:13" x14ac:dyDescent="0.2">
      <c r="A1008" s="23" t="s">
        <v>129</v>
      </c>
      <c r="B1008" s="24">
        <v>31</v>
      </c>
      <c r="C1008" s="25">
        <v>29</v>
      </c>
      <c r="D1008" s="26">
        <v>2</v>
      </c>
      <c r="E1008" s="24">
        <v>32</v>
      </c>
      <c r="F1008" s="25">
        <v>30</v>
      </c>
      <c r="G1008" s="26">
        <v>2</v>
      </c>
      <c r="H1008" s="24">
        <v>55</v>
      </c>
      <c r="I1008" s="25">
        <v>47</v>
      </c>
      <c r="J1008" s="26">
        <v>8</v>
      </c>
      <c r="K1008" s="24">
        <v>72</v>
      </c>
      <c r="L1008" s="61">
        <v>58.260000000000055</v>
      </c>
      <c r="M1008" s="27">
        <v>52.103844833504944</v>
      </c>
    </row>
    <row r="1009" spans="1:13" x14ac:dyDescent="0.2">
      <c r="A1009" s="23" t="s">
        <v>130</v>
      </c>
      <c r="B1009" s="24">
        <v>22</v>
      </c>
      <c r="C1009" s="25">
        <v>21</v>
      </c>
      <c r="D1009" s="26">
        <v>1</v>
      </c>
      <c r="E1009" s="24">
        <v>24</v>
      </c>
      <c r="F1009" s="25">
        <v>22</v>
      </c>
      <c r="G1009" s="26">
        <v>2</v>
      </c>
      <c r="H1009" s="24">
        <v>37</v>
      </c>
      <c r="I1009" s="25">
        <v>32</v>
      </c>
      <c r="J1009" s="26">
        <v>5</v>
      </c>
      <c r="K1009" s="24">
        <v>43</v>
      </c>
      <c r="L1009" s="61">
        <v>31.849999999999994</v>
      </c>
      <c r="M1009" s="27">
        <v>50.5116169544741</v>
      </c>
    </row>
    <row r="1010" spans="1:13" x14ac:dyDescent="0.2">
      <c r="A1010" s="23" t="s">
        <v>131</v>
      </c>
      <c r="B1010" s="24">
        <v>31</v>
      </c>
      <c r="C1010" s="25">
        <v>27</v>
      </c>
      <c r="D1010" s="26">
        <v>4</v>
      </c>
      <c r="E1010" s="24">
        <v>31</v>
      </c>
      <c r="F1010" s="25">
        <v>27</v>
      </c>
      <c r="G1010" s="26">
        <v>4</v>
      </c>
      <c r="H1010" s="24">
        <v>40</v>
      </c>
      <c r="I1010" s="25">
        <v>31</v>
      </c>
      <c r="J1010" s="26">
        <v>9</v>
      </c>
      <c r="K1010" s="24">
        <v>45</v>
      </c>
      <c r="L1010" s="61">
        <v>32.869999999999997</v>
      </c>
      <c r="M1010" s="27">
        <v>53.556586553087939</v>
      </c>
    </row>
    <row r="1011" spans="1:13" x14ac:dyDescent="0.2">
      <c r="A1011" s="23" t="s">
        <v>132</v>
      </c>
      <c r="B1011" s="24">
        <v>82</v>
      </c>
      <c r="C1011" s="25">
        <v>75</v>
      </c>
      <c r="D1011" s="26">
        <v>7</v>
      </c>
      <c r="E1011" s="24">
        <v>82</v>
      </c>
      <c r="F1011" s="25">
        <v>75</v>
      </c>
      <c r="G1011" s="26">
        <v>7</v>
      </c>
      <c r="H1011" s="24">
        <v>103</v>
      </c>
      <c r="I1011" s="25">
        <v>88</v>
      </c>
      <c r="J1011" s="26">
        <v>15</v>
      </c>
      <c r="K1011" s="24">
        <v>181</v>
      </c>
      <c r="L1011" s="61">
        <v>135.41999999999993</v>
      </c>
      <c r="M1011" s="27">
        <v>49.999261556638658</v>
      </c>
    </row>
    <row r="1012" spans="1:13" x14ac:dyDescent="0.2">
      <c r="A1012" s="23" t="s">
        <v>133</v>
      </c>
      <c r="B1012" s="24">
        <v>51</v>
      </c>
      <c r="C1012" s="25">
        <v>46</v>
      </c>
      <c r="D1012" s="26">
        <v>5</v>
      </c>
      <c r="E1012" s="24">
        <v>51</v>
      </c>
      <c r="F1012" s="25">
        <v>46</v>
      </c>
      <c r="G1012" s="26">
        <v>5</v>
      </c>
      <c r="H1012" s="24">
        <v>62</v>
      </c>
      <c r="I1012" s="25">
        <v>54</v>
      </c>
      <c r="J1012" s="26">
        <v>8</v>
      </c>
      <c r="K1012" s="24">
        <v>79</v>
      </c>
      <c r="L1012" s="61">
        <v>68.460000000000022</v>
      </c>
      <c r="M1012" s="27">
        <v>51.863716038562657</v>
      </c>
    </row>
    <row r="1013" spans="1:13" x14ac:dyDescent="0.2">
      <c r="A1013" s="23" t="s">
        <v>134</v>
      </c>
      <c r="B1013" s="24">
        <v>77</v>
      </c>
      <c r="C1013" s="25">
        <v>69</v>
      </c>
      <c r="D1013" s="26">
        <v>8</v>
      </c>
      <c r="E1013" s="24">
        <v>77</v>
      </c>
      <c r="F1013" s="25">
        <v>69</v>
      </c>
      <c r="G1013" s="26">
        <v>8</v>
      </c>
      <c r="H1013" s="24">
        <v>105</v>
      </c>
      <c r="I1013" s="25">
        <v>90</v>
      </c>
      <c r="J1013" s="26">
        <v>15</v>
      </c>
      <c r="K1013" s="24">
        <v>130</v>
      </c>
      <c r="L1013" s="61">
        <v>99.13</v>
      </c>
      <c r="M1013" s="27">
        <v>54.037576919197036</v>
      </c>
    </row>
    <row r="1014" spans="1:13" ht="13.5" thickBot="1" x14ac:dyDescent="0.25">
      <c r="A1014" s="28" t="s">
        <v>135</v>
      </c>
      <c r="B1014" s="29">
        <v>41</v>
      </c>
      <c r="C1014" s="30">
        <v>37</v>
      </c>
      <c r="D1014" s="31">
        <v>4</v>
      </c>
      <c r="E1014" s="29">
        <v>41</v>
      </c>
      <c r="F1014" s="30">
        <v>37</v>
      </c>
      <c r="G1014" s="31">
        <v>4</v>
      </c>
      <c r="H1014" s="29">
        <v>47</v>
      </c>
      <c r="I1014" s="30">
        <v>43</v>
      </c>
      <c r="J1014" s="31">
        <v>4</v>
      </c>
      <c r="K1014" s="29">
        <v>75</v>
      </c>
      <c r="L1014" s="74">
        <v>59.080000000000005</v>
      </c>
      <c r="M1014" s="32">
        <v>49.728503723764383</v>
      </c>
    </row>
    <row r="1015" spans="1:13" ht="13.5" thickBot="1" x14ac:dyDescent="0.25">
      <c r="A1015" s="1185" t="s">
        <v>115</v>
      </c>
      <c r="B1015" s="1186">
        <v>668</v>
      </c>
      <c r="C1015" s="1187">
        <v>608</v>
      </c>
      <c r="D1015" s="1188">
        <v>60</v>
      </c>
      <c r="E1015" s="1186">
        <v>701</v>
      </c>
      <c r="F1015" s="1187">
        <v>634</v>
      </c>
      <c r="G1015" s="1188">
        <v>67</v>
      </c>
      <c r="H1015" s="1186">
        <v>930</v>
      </c>
      <c r="I1015" s="1187">
        <v>799</v>
      </c>
      <c r="J1015" s="1188">
        <v>131</v>
      </c>
      <c r="K1015" s="1186">
        <v>1260</v>
      </c>
      <c r="L1015" s="1189">
        <v>1049.7100000000003</v>
      </c>
      <c r="M1015" s="1190">
        <v>51.237422716750345</v>
      </c>
    </row>
    <row r="1017" spans="1:13" ht="13.5" thickBot="1" x14ac:dyDescent="0.25">
      <c r="A1017" s="11" t="s">
        <v>294</v>
      </c>
      <c r="B1017" s="11"/>
    </row>
    <row r="1018" spans="1:13" x14ac:dyDescent="0.2">
      <c r="A1018" s="1002" t="s">
        <v>113</v>
      </c>
      <c r="B1018" s="1004" t="s">
        <v>5</v>
      </c>
      <c r="C1018" s="1005"/>
      <c r="D1018" s="1006"/>
      <c r="E1018" s="1004" t="s">
        <v>6</v>
      </c>
      <c r="F1018" s="1005"/>
      <c r="G1018" s="1006"/>
      <c r="H1018" s="1004" t="s">
        <v>7</v>
      </c>
      <c r="I1018" s="1005"/>
      <c r="J1018" s="1006"/>
      <c r="K1018" s="1004" t="s">
        <v>114</v>
      </c>
      <c r="L1018" s="1005"/>
      <c r="M1018" s="1006"/>
    </row>
    <row r="1019" spans="1:13" ht="26.25" thickBot="1" x14ac:dyDescent="0.25">
      <c r="A1019" s="1003"/>
      <c r="B1019" s="12" t="s">
        <v>115</v>
      </c>
      <c r="C1019" s="13" t="s">
        <v>116</v>
      </c>
      <c r="D1019" s="14" t="s">
        <v>117</v>
      </c>
      <c r="E1019" s="12" t="s">
        <v>115</v>
      </c>
      <c r="F1019" s="13" t="s">
        <v>116</v>
      </c>
      <c r="G1019" s="14" t="s">
        <v>117</v>
      </c>
      <c r="H1019" s="12" t="s">
        <v>115</v>
      </c>
      <c r="I1019" s="13" t="s">
        <v>116</v>
      </c>
      <c r="J1019" s="14" t="s">
        <v>117</v>
      </c>
      <c r="K1019" s="15" t="s">
        <v>118</v>
      </c>
      <c r="L1019" s="954" t="s">
        <v>119</v>
      </c>
      <c r="M1019" s="16" t="s">
        <v>120</v>
      </c>
    </row>
    <row r="1020" spans="1:13" x14ac:dyDescent="0.2">
      <c r="A1020" s="17" t="s">
        <v>121</v>
      </c>
      <c r="B1020" s="18">
        <v>60</v>
      </c>
      <c r="C1020" s="19">
        <v>49</v>
      </c>
      <c r="D1020" s="20">
        <v>11</v>
      </c>
      <c r="E1020" s="18">
        <v>60</v>
      </c>
      <c r="F1020" s="19">
        <v>49</v>
      </c>
      <c r="G1020" s="20">
        <v>11</v>
      </c>
      <c r="H1020" s="18">
        <v>75</v>
      </c>
      <c r="I1020" s="19">
        <v>58</v>
      </c>
      <c r="J1020" s="20">
        <v>17</v>
      </c>
      <c r="K1020" s="21">
        <v>152</v>
      </c>
      <c r="L1020" s="56">
        <v>99.89</v>
      </c>
      <c r="M1020" s="22">
        <v>50.602913204524974</v>
      </c>
    </row>
    <row r="1021" spans="1:13" x14ac:dyDescent="0.2">
      <c r="A1021" s="23" t="s">
        <v>123</v>
      </c>
      <c r="B1021" s="24">
        <v>39</v>
      </c>
      <c r="C1021" s="25">
        <v>26</v>
      </c>
      <c r="D1021" s="26">
        <v>13</v>
      </c>
      <c r="E1021" s="24">
        <v>39</v>
      </c>
      <c r="F1021" s="25">
        <v>26</v>
      </c>
      <c r="G1021" s="26">
        <v>13</v>
      </c>
      <c r="H1021" s="24">
        <v>49</v>
      </c>
      <c r="I1021" s="25">
        <v>28</v>
      </c>
      <c r="J1021" s="26">
        <v>21</v>
      </c>
      <c r="K1021" s="24">
        <v>65</v>
      </c>
      <c r="L1021" s="61">
        <v>34.100000000000016</v>
      </c>
      <c r="M1021" s="27">
        <v>52.254838709677401</v>
      </c>
    </row>
    <row r="1022" spans="1:13" x14ac:dyDescent="0.2">
      <c r="A1022" s="23" t="s">
        <v>124</v>
      </c>
      <c r="B1022" s="24">
        <v>15</v>
      </c>
      <c r="C1022" s="25">
        <v>10</v>
      </c>
      <c r="D1022" s="26">
        <v>5</v>
      </c>
      <c r="E1022" s="24">
        <v>15</v>
      </c>
      <c r="F1022" s="25">
        <v>10</v>
      </c>
      <c r="G1022" s="26">
        <v>5</v>
      </c>
      <c r="H1022" s="24">
        <v>21</v>
      </c>
      <c r="I1022" s="25">
        <v>11</v>
      </c>
      <c r="J1022" s="26">
        <v>10</v>
      </c>
      <c r="K1022" s="24">
        <v>30</v>
      </c>
      <c r="L1022" s="61">
        <v>18.98</v>
      </c>
      <c r="M1022" s="27">
        <v>53.232349841938884</v>
      </c>
    </row>
    <row r="1023" spans="1:13" x14ac:dyDescent="0.2">
      <c r="A1023" s="23" t="s">
        <v>125</v>
      </c>
      <c r="B1023" s="24">
        <v>16</v>
      </c>
      <c r="C1023" s="25">
        <v>14</v>
      </c>
      <c r="D1023" s="26">
        <v>2</v>
      </c>
      <c r="E1023" s="24">
        <v>16</v>
      </c>
      <c r="F1023" s="25">
        <v>14</v>
      </c>
      <c r="G1023" s="26">
        <v>2</v>
      </c>
      <c r="H1023" s="24">
        <v>26</v>
      </c>
      <c r="I1023" s="25">
        <v>22</v>
      </c>
      <c r="J1023" s="26">
        <v>4</v>
      </c>
      <c r="K1023" s="24">
        <v>25</v>
      </c>
      <c r="L1023" s="61">
        <v>17.800000000000004</v>
      </c>
      <c r="M1023" s="27">
        <v>53.180898876404477</v>
      </c>
    </row>
    <row r="1024" spans="1:13" x14ac:dyDescent="0.2">
      <c r="A1024" s="23" t="s">
        <v>126</v>
      </c>
      <c r="B1024" s="24">
        <v>9</v>
      </c>
      <c r="C1024" s="25">
        <v>7</v>
      </c>
      <c r="D1024" s="26">
        <v>2</v>
      </c>
      <c r="E1024" s="24">
        <v>10</v>
      </c>
      <c r="F1024" s="25">
        <v>7</v>
      </c>
      <c r="G1024" s="26">
        <v>3</v>
      </c>
      <c r="H1024" s="24">
        <v>13</v>
      </c>
      <c r="I1024" s="25">
        <v>9</v>
      </c>
      <c r="J1024" s="26">
        <v>4</v>
      </c>
      <c r="K1024" s="24">
        <v>11</v>
      </c>
      <c r="L1024" s="61">
        <v>8.1</v>
      </c>
      <c r="M1024" s="27">
        <v>52.14691358024691</v>
      </c>
    </row>
    <row r="1025" spans="1:13" x14ac:dyDescent="0.2">
      <c r="A1025" s="23" t="s">
        <v>127</v>
      </c>
      <c r="B1025" s="24">
        <v>21</v>
      </c>
      <c r="C1025" s="25">
        <v>17</v>
      </c>
      <c r="D1025" s="26">
        <v>4</v>
      </c>
      <c r="E1025" s="24">
        <v>25</v>
      </c>
      <c r="F1025" s="25">
        <v>17</v>
      </c>
      <c r="G1025" s="26">
        <v>8</v>
      </c>
      <c r="H1025" s="24">
        <v>37</v>
      </c>
      <c r="I1025" s="25">
        <v>24</v>
      </c>
      <c r="J1025" s="26">
        <v>13</v>
      </c>
      <c r="K1025" s="24">
        <v>35</v>
      </c>
      <c r="L1025" s="61">
        <v>24.599999999999991</v>
      </c>
      <c r="M1025" s="27">
        <v>51.81178861788618</v>
      </c>
    </row>
    <row r="1026" spans="1:13" x14ac:dyDescent="0.2">
      <c r="A1026" s="23" t="s">
        <v>128</v>
      </c>
      <c r="B1026" s="24">
        <v>13</v>
      </c>
      <c r="C1026" s="25">
        <v>8</v>
      </c>
      <c r="D1026" s="26">
        <v>5</v>
      </c>
      <c r="E1026" s="24">
        <v>14</v>
      </c>
      <c r="F1026" s="25">
        <v>8</v>
      </c>
      <c r="G1026" s="26">
        <v>6</v>
      </c>
      <c r="H1026" s="24">
        <v>15</v>
      </c>
      <c r="I1026" s="25">
        <v>8</v>
      </c>
      <c r="J1026" s="26">
        <v>7</v>
      </c>
      <c r="K1026" s="24">
        <v>17</v>
      </c>
      <c r="L1026" s="61">
        <v>11.679999999999998</v>
      </c>
      <c r="M1026" s="27">
        <v>49.6318493150685</v>
      </c>
    </row>
    <row r="1027" spans="1:13" x14ac:dyDescent="0.2">
      <c r="A1027" s="23" t="s">
        <v>129</v>
      </c>
      <c r="B1027" s="24">
        <v>19</v>
      </c>
      <c r="C1027" s="25">
        <v>14</v>
      </c>
      <c r="D1027" s="26">
        <v>5</v>
      </c>
      <c r="E1027" s="24">
        <v>19</v>
      </c>
      <c r="F1027" s="25">
        <v>14</v>
      </c>
      <c r="G1027" s="26">
        <v>5</v>
      </c>
      <c r="H1027" s="24">
        <v>31</v>
      </c>
      <c r="I1027" s="25">
        <v>20</v>
      </c>
      <c r="J1027" s="26">
        <v>11</v>
      </c>
      <c r="K1027" s="24">
        <v>28</v>
      </c>
      <c r="L1027" s="61">
        <v>15.88000000000001</v>
      </c>
      <c r="M1027" s="27">
        <v>53.933879093198975</v>
      </c>
    </row>
    <row r="1028" spans="1:13" x14ac:dyDescent="0.2">
      <c r="A1028" s="23" t="s">
        <v>130</v>
      </c>
      <c r="B1028" s="24">
        <v>9</v>
      </c>
      <c r="C1028" s="25">
        <v>8</v>
      </c>
      <c r="D1028" s="26">
        <v>1</v>
      </c>
      <c r="E1028" s="24">
        <v>13</v>
      </c>
      <c r="F1028" s="25">
        <v>8</v>
      </c>
      <c r="G1028" s="26">
        <v>5</v>
      </c>
      <c r="H1028" s="24">
        <v>22</v>
      </c>
      <c r="I1028" s="25">
        <v>11</v>
      </c>
      <c r="J1028" s="26">
        <v>11</v>
      </c>
      <c r="K1028" s="24">
        <v>18</v>
      </c>
      <c r="L1028" s="61">
        <v>12.130000000000003</v>
      </c>
      <c r="M1028" s="27">
        <v>52.497526793075011</v>
      </c>
    </row>
    <row r="1029" spans="1:13" x14ac:dyDescent="0.2">
      <c r="A1029" s="23" t="s">
        <v>131</v>
      </c>
      <c r="B1029" s="24">
        <v>18</v>
      </c>
      <c r="C1029" s="25">
        <v>12</v>
      </c>
      <c r="D1029" s="26">
        <v>6</v>
      </c>
      <c r="E1029" s="24">
        <v>18</v>
      </c>
      <c r="F1029" s="25">
        <v>12</v>
      </c>
      <c r="G1029" s="26">
        <v>6</v>
      </c>
      <c r="H1029" s="24">
        <v>23</v>
      </c>
      <c r="I1029" s="25">
        <v>13</v>
      </c>
      <c r="J1029" s="26">
        <v>10</v>
      </c>
      <c r="K1029" s="24">
        <v>24</v>
      </c>
      <c r="L1029" s="61">
        <v>16.329999999999998</v>
      </c>
      <c r="M1029" s="27">
        <v>48.882731169626446</v>
      </c>
    </row>
    <row r="1030" spans="1:13" x14ac:dyDescent="0.2">
      <c r="A1030" s="23" t="s">
        <v>132</v>
      </c>
      <c r="B1030" s="24">
        <v>43</v>
      </c>
      <c r="C1030" s="25">
        <v>30</v>
      </c>
      <c r="D1030" s="26">
        <v>13</v>
      </c>
      <c r="E1030" s="24">
        <v>43</v>
      </c>
      <c r="F1030" s="25">
        <v>30</v>
      </c>
      <c r="G1030" s="26">
        <v>13</v>
      </c>
      <c r="H1030" s="24">
        <v>56</v>
      </c>
      <c r="I1030" s="25">
        <v>39</v>
      </c>
      <c r="J1030" s="26">
        <v>17</v>
      </c>
      <c r="K1030" s="24">
        <v>90</v>
      </c>
      <c r="L1030" s="61">
        <v>55.130000000000024</v>
      </c>
      <c r="M1030" s="27">
        <v>49.835026301469227</v>
      </c>
    </row>
    <row r="1031" spans="1:13" x14ac:dyDescent="0.2">
      <c r="A1031" s="23" t="s">
        <v>133</v>
      </c>
      <c r="B1031" s="24">
        <v>21</v>
      </c>
      <c r="C1031" s="25">
        <v>17</v>
      </c>
      <c r="D1031" s="26">
        <v>4</v>
      </c>
      <c r="E1031" s="24">
        <v>21</v>
      </c>
      <c r="F1031" s="25">
        <v>17</v>
      </c>
      <c r="G1031" s="26">
        <v>4</v>
      </c>
      <c r="H1031" s="24">
        <v>30</v>
      </c>
      <c r="I1031" s="25">
        <v>21</v>
      </c>
      <c r="J1031" s="26">
        <v>9</v>
      </c>
      <c r="K1031" s="24">
        <v>46</v>
      </c>
      <c r="L1031" s="61">
        <v>28.629999999999995</v>
      </c>
      <c r="M1031" s="27">
        <v>51.287635347537559</v>
      </c>
    </row>
    <row r="1032" spans="1:13" x14ac:dyDescent="0.2">
      <c r="A1032" s="23" t="s">
        <v>134</v>
      </c>
      <c r="B1032" s="24">
        <v>39</v>
      </c>
      <c r="C1032" s="25">
        <v>28</v>
      </c>
      <c r="D1032" s="26">
        <v>11</v>
      </c>
      <c r="E1032" s="24">
        <v>39</v>
      </c>
      <c r="F1032" s="25">
        <v>28</v>
      </c>
      <c r="G1032" s="26">
        <v>11</v>
      </c>
      <c r="H1032" s="24">
        <v>52</v>
      </c>
      <c r="I1032" s="25">
        <v>34</v>
      </c>
      <c r="J1032" s="26">
        <v>18</v>
      </c>
      <c r="K1032" s="24">
        <v>52</v>
      </c>
      <c r="L1032" s="61">
        <v>40.08</v>
      </c>
      <c r="M1032" s="27">
        <v>55.89845309381235</v>
      </c>
    </row>
    <row r="1033" spans="1:13" ht="13.5" thickBot="1" x14ac:dyDescent="0.25">
      <c r="A1033" s="28" t="s">
        <v>135</v>
      </c>
      <c r="B1033" s="29">
        <v>16</v>
      </c>
      <c r="C1033" s="30">
        <v>12</v>
      </c>
      <c r="D1033" s="31">
        <v>4</v>
      </c>
      <c r="E1033" s="29">
        <v>16</v>
      </c>
      <c r="F1033" s="30">
        <v>12</v>
      </c>
      <c r="G1033" s="31">
        <v>4</v>
      </c>
      <c r="H1033" s="29">
        <v>19</v>
      </c>
      <c r="I1033" s="30">
        <v>14</v>
      </c>
      <c r="J1033" s="31">
        <v>5</v>
      </c>
      <c r="K1033" s="29">
        <v>29</v>
      </c>
      <c r="L1033" s="74">
        <v>19.140000000000004</v>
      </c>
      <c r="M1033" s="32">
        <v>50.119644723092996</v>
      </c>
    </row>
    <row r="1034" spans="1:13" ht="13.5" thickBot="1" x14ac:dyDescent="0.25">
      <c r="A1034" s="1185" t="s">
        <v>115</v>
      </c>
      <c r="B1034" s="1186">
        <v>335</v>
      </c>
      <c r="C1034" s="1187">
        <v>250</v>
      </c>
      <c r="D1034" s="1188">
        <v>85</v>
      </c>
      <c r="E1034" s="1186">
        <v>348</v>
      </c>
      <c r="F1034" s="1187">
        <v>252</v>
      </c>
      <c r="G1034" s="1188">
        <v>96</v>
      </c>
      <c r="H1034" s="1186">
        <v>469</v>
      </c>
      <c r="I1034" s="1187">
        <v>312</v>
      </c>
      <c r="J1034" s="1188">
        <v>157</v>
      </c>
      <c r="K1034" s="1186">
        <v>586</v>
      </c>
      <c r="L1034" s="1189">
        <v>402.46999999999997</v>
      </c>
      <c r="M1034" s="1190">
        <v>51.624307401793928</v>
      </c>
    </row>
    <row r="1036" spans="1:13" ht="13.5" thickBot="1" x14ac:dyDescent="0.25">
      <c r="A1036" s="11" t="s">
        <v>295</v>
      </c>
      <c r="B1036" s="11"/>
    </row>
    <row r="1037" spans="1:13" x14ac:dyDescent="0.2">
      <c r="A1037" s="1002" t="s">
        <v>113</v>
      </c>
      <c r="B1037" s="1004" t="s">
        <v>5</v>
      </c>
      <c r="C1037" s="1005"/>
      <c r="D1037" s="1006"/>
      <c r="E1037" s="1004" t="s">
        <v>6</v>
      </c>
      <c r="F1037" s="1005"/>
      <c r="G1037" s="1006"/>
      <c r="H1037" s="1004" t="s">
        <v>7</v>
      </c>
      <c r="I1037" s="1005"/>
      <c r="J1037" s="1006"/>
      <c r="K1037" s="1007" t="s">
        <v>114</v>
      </c>
      <c r="L1037" s="1008"/>
      <c r="M1037" s="1009"/>
    </row>
    <row r="1038" spans="1:13" ht="26.25" thickBot="1" x14ac:dyDescent="0.25">
      <c r="A1038" s="1003"/>
      <c r="B1038" s="12" t="s">
        <v>115</v>
      </c>
      <c r="C1038" s="13" t="s">
        <v>116</v>
      </c>
      <c r="D1038" s="14" t="s">
        <v>117</v>
      </c>
      <c r="E1038" s="12" t="s">
        <v>115</v>
      </c>
      <c r="F1038" s="13" t="s">
        <v>116</v>
      </c>
      <c r="G1038" s="14" t="s">
        <v>117</v>
      </c>
      <c r="H1038" s="12" t="s">
        <v>115</v>
      </c>
      <c r="I1038" s="13" t="s">
        <v>116</v>
      </c>
      <c r="J1038" s="14" t="s">
        <v>117</v>
      </c>
      <c r="K1038" s="15" t="s">
        <v>118</v>
      </c>
      <c r="L1038" s="954" t="s">
        <v>119</v>
      </c>
      <c r="M1038" s="16" t="s">
        <v>120</v>
      </c>
    </row>
    <row r="1039" spans="1:13" x14ac:dyDescent="0.2">
      <c r="A1039" s="17" t="s">
        <v>121</v>
      </c>
      <c r="B1039" s="18">
        <v>8</v>
      </c>
      <c r="C1039" s="19">
        <v>4</v>
      </c>
      <c r="D1039" s="20">
        <v>4</v>
      </c>
      <c r="E1039" s="18">
        <v>8</v>
      </c>
      <c r="F1039" s="19">
        <v>4</v>
      </c>
      <c r="G1039" s="20">
        <v>4</v>
      </c>
      <c r="H1039" s="18">
        <v>8</v>
      </c>
      <c r="I1039" s="19">
        <v>4</v>
      </c>
      <c r="J1039" s="20">
        <v>4</v>
      </c>
      <c r="K1039" s="21">
        <v>14</v>
      </c>
      <c r="L1039" s="56">
        <v>5.0200000000000005</v>
      </c>
      <c r="M1039" s="22">
        <v>51.356573705179294</v>
      </c>
    </row>
    <row r="1040" spans="1:13" x14ac:dyDescent="0.2">
      <c r="A1040" s="23" t="s">
        <v>123</v>
      </c>
      <c r="B1040" s="24">
        <v>0</v>
      </c>
      <c r="C1040" s="25">
        <v>0</v>
      </c>
      <c r="D1040" s="26">
        <v>0</v>
      </c>
      <c r="E1040" s="24">
        <v>0</v>
      </c>
      <c r="F1040" s="25">
        <v>0</v>
      </c>
      <c r="G1040" s="26">
        <v>0</v>
      </c>
      <c r="H1040" s="24">
        <v>0</v>
      </c>
      <c r="I1040" s="25">
        <v>0</v>
      </c>
      <c r="J1040" s="26">
        <v>0</v>
      </c>
      <c r="K1040" s="24">
        <v>0</v>
      </c>
      <c r="L1040" s="61">
        <v>0</v>
      </c>
      <c r="M1040" s="27">
        <v>0</v>
      </c>
    </row>
    <row r="1041" spans="1:13" x14ac:dyDescent="0.2">
      <c r="A1041" s="23" t="s">
        <v>124</v>
      </c>
      <c r="B1041" s="24">
        <v>1</v>
      </c>
      <c r="C1041" s="25">
        <v>0</v>
      </c>
      <c r="D1041" s="26">
        <v>1</v>
      </c>
      <c r="E1041" s="24">
        <v>1</v>
      </c>
      <c r="F1041" s="25">
        <v>0</v>
      </c>
      <c r="G1041" s="26">
        <v>1</v>
      </c>
      <c r="H1041" s="24">
        <v>1</v>
      </c>
      <c r="I1041" s="25">
        <v>0</v>
      </c>
      <c r="J1041" s="26">
        <v>1</v>
      </c>
      <c r="K1041" s="24">
        <v>2</v>
      </c>
      <c r="L1041" s="61">
        <v>0.74</v>
      </c>
      <c r="M1041" s="27">
        <v>46.972972972972975</v>
      </c>
    </row>
    <row r="1042" spans="1:13" x14ac:dyDescent="0.2">
      <c r="A1042" s="23" t="s">
        <v>125</v>
      </c>
      <c r="B1042" s="24">
        <v>1</v>
      </c>
      <c r="C1042" s="25">
        <v>0</v>
      </c>
      <c r="D1042" s="26">
        <v>1</v>
      </c>
      <c r="E1042" s="24">
        <v>1</v>
      </c>
      <c r="F1042" s="25">
        <v>0</v>
      </c>
      <c r="G1042" s="26">
        <v>1</v>
      </c>
      <c r="H1042" s="24">
        <v>1</v>
      </c>
      <c r="I1042" s="25">
        <v>0</v>
      </c>
      <c r="J1042" s="26">
        <v>1</v>
      </c>
      <c r="K1042" s="24">
        <v>1</v>
      </c>
      <c r="L1042" s="61">
        <v>0.33</v>
      </c>
      <c r="M1042" s="27">
        <v>58.5</v>
      </c>
    </row>
    <row r="1043" spans="1:13" x14ac:dyDescent="0.2">
      <c r="A1043" s="23" t="s">
        <v>126</v>
      </c>
      <c r="B1043" s="24">
        <v>0</v>
      </c>
      <c r="C1043" s="25">
        <v>0</v>
      </c>
      <c r="D1043" s="26">
        <v>0</v>
      </c>
      <c r="E1043" s="24">
        <v>0</v>
      </c>
      <c r="F1043" s="25">
        <v>0</v>
      </c>
      <c r="G1043" s="26">
        <v>0</v>
      </c>
      <c r="H1043" s="24">
        <v>0</v>
      </c>
      <c r="I1043" s="25">
        <v>0</v>
      </c>
      <c r="J1043" s="26">
        <v>0</v>
      </c>
      <c r="K1043" s="24">
        <v>0</v>
      </c>
      <c r="L1043" s="61">
        <v>0</v>
      </c>
      <c r="M1043" s="27">
        <v>0</v>
      </c>
    </row>
    <row r="1044" spans="1:13" x14ac:dyDescent="0.2">
      <c r="A1044" s="23" t="s">
        <v>127</v>
      </c>
      <c r="B1044" s="24">
        <v>0</v>
      </c>
      <c r="C1044" s="25">
        <v>0</v>
      </c>
      <c r="D1044" s="26">
        <v>0</v>
      </c>
      <c r="E1044" s="24">
        <v>0</v>
      </c>
      <c r="F1044" s="25">
        <v>0</v>
      </c>
      <c r="G1044" s="26">
        <v>0</v>
      </c>
      <c r="H1044" s="24">
        <v>0</v>
      </c>
      <c r="I1044" s="25">
        <v>0</v>
      </c>
      <c r="J1044" s="26">
        <v>0</v>
      </c>
      <c r="K1044" s="24">
        <v>0</v>
      </c>
      <c r="L1044" s="61">
        <v>0</v>
      </c>
      <c r="M1044" s="27">
        <v>0</v>
      </c>
    </row>
    <row r="1045" spans="1:13" x14ac:dyDescent="0.2">
      <c r="A1045" s="23" t="s">
        <v>128</v>
      </c>
      <c r="B1045" s="24">
        <v>0</v>
      </c>
      <c r="C1045" s="25">
        <v>0</v>
      </c>
      <c r="D1045" s="26">
        <v>0</v>
      </c>
      <c r="E1045" s="24">
        <v>0</v>
      </c>
      <c r="F1045" s="25">
        <v>0</v>
      </c>
      <c r="G1045" s="26">
        <v>0</v>
      </c>
      <c r="H1045" s="24">
        <v>0</v>
      </c>
      <c r="I1045" s="25">
        <v>0</v>
      </c>
      <c r="J1045" s="26">
        <v>0</v>
      </c>
      <c r="K1045" s="24">
        <v>0</v>
      </c>
      <c r="L1045" s="61">
        <v>0</v>
      </c>
      <c r="M1045" s="27">
        <v>0</v>
      </c>
    </row>
    <row r="1046" spans="1:13" x14ac:dyDescent="0.2">
      <c r="A1046" s="23" t="s">
        <v>129</v>
      </c>
      <c r="B1046" s="24">
        <v>1</v>
      </c>
      <c r="C1046" s="25">
        <v>0</v>
      </c>
      <c r="D1046" s="26">
        <v>1</v>
      </c>
      <c r="E1046" s="24">
        <v>1</v>
      </c>
      <c r="F1046" s="25">
        <v>0</v>
      </c>
      <c r="G1046" s="26">
        <v>1</v>
      </c>
      <c r="H1046" s="24">
        <v>1</v>
      </c>
      <c r="I1046" s="25">
        <v>0</v>
      </c>
      <c r="J1046" s="26">
        <v>1</v>
      </c>
      <c r="K1046" s="24">
        <v>0</v>
      </c>
      <c r="L1046" s="61">
        <v>0</v>
      </c>
      <c r="M1046" s="27">
        <v>0</v>
      </c>
    </row>
    <row r="1047" spans="1:13" x14ac:dyDescent="0.2">
      <c r="A1047" s="23" t="s">
        <v>130</v>
      </c>
      <c r="B1047" s="24">
        <v>0</v>
      </c>
      <c r="C1047" s="25">
        <v>0</v>
      </c>
      <c r="D1047" s="26">
        <v>0</v>
      </c>
      <c r="E1047" s="24">
        <v>0</v>
      </c>
      <c r="F1047" s="25">
        <v>0</v>
      </c>
      <c r="G1047" s="26">
        <v>0</v>
      </c>
      <c r="H1047" s="24">
        <v>0</v>
      </c>
      <c r="I1047" s="25">
        <v>0</v>
      </c>
      <c r="J1047" s="26">
        <v>0</v>
      </c>
      <c r="K1047" s="24">
        <v>0</v>
      </c>
      <c r="L1047" s="61">
        <v>0</v>
      </c>
      <c r="M1047" s="27">
        <v>0</v>
      </c>
    </row>
    <row r="1048" spans="1:13" x14ac:dyDescent="0.2">
      <c r="A1048" s="23" t="s">
        <v>131</v>
      </c>
      <c r="B1048" s="24">
        <v>0</v>
      </c>
      <c r="C1048" s="25">
        <v>0</v>
      </c>
      <c r="D1048" s="26">
        <v>0</v>
      </c>
      <c r="E1048" s="24">
        <v>0</v>
      </c>
      <c r="F1048" s="25">
        <v>0</v>
      </c>
      <c r="G1048" s="26">
        <v>0</v>
      </c>
      <c r="H1048" s="24">
        <v>0</v>
      </c>
      <c r="I1048" s="25">
        <v>0</v>
      </c>
      <c r="J1048" s="26">
        <v>0</v>
      </c>
      <c r="K1048" s="24">
        <v>0</v>
      </c>
      <c r="L1048" s="61">
        <v>0</v>
      </c>
      <c r="M1048" s="27">
        <v>0</v>
      </c>
    </row>
    <row r="1049" spans="1:13" x14ac:dyDescent="0.2">
      <c r="A1049" s="23" t="s">
        <v>132</v>
      </c>
      <c r="B1049" s="24">
        <v>2</v>
      </c>
      <c r="C1049" s="25">
        <v>1</v>
      </c>
      <c r="D1049" s="26">
        <v>1</v>
      </c>
      <c r="E1049" s="24">
        <v>2</v>
      </c>
      <c r="F1049" s="25">
        <v>1</v>
      </c>
      <c r="G1049" s="26">
        <v>1</v>
      </c>
      <c r="H1049" s="24">
        <v>2</v>
      </c>
      <c r="I1049" s="25">
        <v>1</v>
      </c>
      <c r="J1049" s="26">
        <v>1</v>
      </c>
      <c r="K1049" s="24">
        <v>2</v>
      </c>
      <c r="L1049" s="61">
        <v>0.52</v>
      </c>
      <c r="M1049" s="27">
        <v>52</v>
      </c>
    </row>
    <row r="1050" spans="1:13" x14ac:dyDescent="0.2">
      <c r="A1050" s="23" t="s">
        <v>133</v>
      </c>
      <c r="B1050" s="24">
        <v>1</v>
      </c>
      <c r="C1050" s="25">
        <v>0</v>
      </c>
      <c r="D1050" s="26">
        <v>1</v>
      </c>
      <c r="E1050" s="24">
        <v>1</v>
      </c>
      <c r="F1050" s="25">
        <v>0</v>
      </c>
      <c r="G1050" s="26">
        <v>1</v>
      </c>
      <c r="H1050" s="24">
        <v>2</v>
      </c>
      <c r="I1050" s="25">
        <v>0</v>
      </c>
      <c r="J1050" s="26">
        <v>2</v>
      </c>
      <c r="K1050" s="24">
        <v>2</v>
      </c>
      <c r="L1050" s="61">
        <v>1.4700000000000002</v>
      </c>
      <c r="M1050" s="27">
        <v>58.697278911564624</v>
      </c>
    </row>
    <row r="1051" spans="1:13" x14ac:dyDescent="0.2">
      <c r="A1051" s="23" t="s">
        <v>134</v>
      </c>
      <c r="B1051" s="24">
        <v>1</v>
      </c>
      <c r="C1051" s="25">
        <v>0</v>
      </c>
      <c r="D1051" s="26">
        <v>1</v>
      </c>
      <c r="E1051" s="24">
        <v>1</v>
      </c>
      <c r="F1051" s="25">
        <v>0</v>
      </c>
      <c r="G1051" s="26">
        <v>1</v>
      </c>
      <c r="H1051" s="24">
        <v>1</v>
      </c>
      <c r="I1051" s="25">
        <v>0</v>
      </c>
      <c r="J1051" s="26">
        <v>1</v>
      </c>
      <c r="K1051" s="24">
        <v>1</v>
      </c>
      <c r="L1051" s="61">
        <v>1</v>
      </c>
      <c r="M1051" s="27">
        <v>48.5</v>
      </c>
    </row>
    <row r="1052" spans="1:13" ht="13.5" thickBot="1" x14ac:dyDescent="0.25">
      <c r="A1052" s="28" t="s">
        <v>135</v>
      </c>
      <c r="B1052" s="29">
        <v>0</v>
      </c>
      <c r="C1052" s="30">
        <v>0</v>
      </c>
      <c r="D1052" s="31">
        <v>0</v>
      </c>
      <c r="E1052" s="29">
        <v>0</v>
      </c>
      <c r="F1052" s="30">
        <v>0</v>
      </c>
      <c r="G1052" s="31">
        <v>0</v>
      </c>
      <c r="H1052" s="29">
        <v>0</v>
      </c>
      <c r="I1052" s="30">
        <v>0</v>
      </c>
      <c r="J1052" s="31">
        <v>0</v>
      </c>
      <c r="K1052" s="29">
        <v>0</v>
      </c>
      <c r="L1052" s="74">
        <v>0</v>
      </c>
      <c r="M1052" s="32">
        <v>0</v>
      </c>
    </row>
    <row r="1053" spans="1:13" ht="13.5" thickBot="1" x14ac:dyDescent="0.25">
      <c r="A1053" s="1185" t="s">
        <v>115</v>
      </c>
      <c r="B1053" s="1186">
        <v>15</v>
      </c>
      <c r="C1053" s="1187">
        <v>5</v>
      </c>
      <c r="D1053" s="1188">
        <v>10</v>
      </c>
      <c r="E1053" s="1186">
        <v>15</v>
      </c>
      <c r="F1053" s="1187">
        <v>5</v>
      </c>
      <c r="G1053" s="1188">
        <v>10</v>
      </c>
      <c r="H1053" s="1186">
        <v>16</v>
      </c>
      <c r="I1053" s="1187">
        <v>5</v>
      </c>
      <c r="J1053" s="1188">
        <v>11</v>
      </c>
      <c r="K1053" s="1186">
        <v>22</v>
      </c>
      <c r="L1053" s="1189">
        <v>9.0800000000000018</v>
      </c>
      <c r="M1053" s="1190">
        <v>52.169603524229068</v>
      </c>
    </row>
    <row r="1055" spans="1:13" ht="13.5" thickBot="1" x14ac:dyDescent="0.25">
      <c r="A1055" s="11" t="s">
        <v>296</v>
      </c>
      <c r="B1055" s="11"/>
    </row>
    <row r="1056" spans="1:13" x14ac:dyDescent="0.2">
      <c r="A1056" s="1002" t="s">
        <v>113</v>
      </c>
      <c r="B1056" s="1004" t="s">
        <v>5</v>
      </c>
      <c r="C1056" s="1005"/>
      <c r="D1056" s="1006"/>
      <c r="E1056" s="1004" t="s">
        <v>6</v>
      </c>
      <c r="F1056" s="1005"/>
      <c r="G1056" s="1006"/>
      <c r="H1056" s="1004" t="s">
        <v>7</v>
      </c>
      <c r="I1056" s="1005"/>
      <c r="J1056" s="1006"/>
      <c r="K1056" s="1007" t="s">
        <v>114</v>
      </c>
      <c r="L1056" s="1008"/>
      <c r="M1056" s="1009"/>
    </row>
    <row r="1057" spans="1:13" ht="26.25" thickBot="1" x14ac:dyDescent="0.25">
      <c r="A1057" s="1003"/>
      <c r="B1057" s="12" t="s">
        <v>115</v>
      </c>
      <c r="C1057" s="13" t="s">
        <v>116</v>
      </c>
      <c r="D1057" s="14" t="s">
        <v>117</v>
      </c>
      <c r="E1057" s="12" t="s">
        <v>115</v>
      </c>
      <c r="F1057" s="13" t="s">
        <v>116</v>
      </c>
      <c r="G1057" s="14" t="s">
        <v>117</v>
      </c>
      <c r="H1057" s="12" t="s">
        <v>115</v>
      </c>
      <c r="I1057" s="13" t="s">
        <v>116</v>
      </c>
      <c r="J1057" s="14" t="s">
        <v>117</v>
      </c>
      <c r="K1057" s="15" t="s">
        <v>118</v>
      </c>
      <c r="L1057" s="954" t="s">
        <v>119</v>
      </c>
      <c r="M1057" s="16" t="s">
        <v>120</v>
      </c>
    </row>
    <row r="1058" spans="1:13" x14ac:dyDescent="0.2">
      <c r="A1058" s="17" t="s">
        <v>121</v>
      </c>
      <c r="B1058" s="18">
        <v>40</v>
      </c>
      <c r="C1058" s="19">
        <v>22</v>
      </c>
      <c r="D1058" s="20">
        <v>18</v>
      </c>
      <c r="E1058" s="18">
        <v>40</v>
      </c>
      <c r="F1058" s="19">
        <v>22</v>
      </c>
      <c r="G1058" s="20">
        <v>18</v>
      </c>
      <c r="H1058" s="18">
        <v>80</v>
      </c>
      <c r="I1058" s="19">
        <v>39</v>
      </c>
      <c r="J1058" s="20">
        <v>41</v>
      </c>
      <c r="K1058" s="21">
        <v>398</v>
      </c>
      <c r="L1058" s="56">
        <v>320.38999999999965</v>
      </c>
      <c r="M1058" s="22">
        <v>45.621258466244328</v>
      </c>
    </row>
    <row r="1059" spans="1:13" x14ac:dyDescent="0.2">
      <c r="A1059" s="23" t="s">
        <v>123</v>
      </c>
      <c r="B1059" s="24">
        <v>21</v>
      </c>
      <c r="C1059" s="25">
        <v>6</v>
      </c>
      <c r="D1059" s="26">
        <v>15</v>
      </c>
      <c r="E1059" s="24">
        <v>21</v>
      </c>
      <c r="F1059" s="25">
        <v>6</v>
      </c>
      <c r="G1059" s="26">
        <v>15</v>
      </c>
      <c r="H1059" s="24">
        <v>40</v>
      </c>
      <c r="I1059" s="25">
        <v>6</v>
      </c>
      <c r="J1059" s="26">
        <v>34</v>
      </c>
      <c r="K1059" s="24">
        <v>118</v>
      </c>
      <c r="L1059" s="61">
        <v>62.11000000000007</v>
      </c>
      <c r="M1059" s="27">
        <v>46.868861696989178</v>
      </c>
    </row>
    <row r="1060" spans="1:13" x14ac:dyDescent="0.2">
      <c r="A1060" s="23" t="s">
        <v>124</v>
      </c>
      <c r="B1060" s="24">
        <v>11</v>
      </c>
      <c r="C1060" s="25">
        <v>4</v>
      </c>
      <c r="D1060" s="26">
        <v>7</v>
      </c>
      <c r="E1060" s="24">
        <v>11</v>
      </c>
      <c r="F1060" s="25">
        <v>4</v>
      </c>
      <c r="G1060" s="26">
        <v>7</v>
      </c>
      <c r="H1060" s="24">
        <v>16</v>
      </c>
      <c r="I1060" s="25">
        <v>4</v>
      </c>
      <c r="J1060" s="26">
        <v>12</v>
      </c>
      <c r="K1060" s="24">
        <v>78</v>
      </c>
      <c r="L1060" s="61">
        <v>51.430000000000028</v>
      </c>
      <c r="M1060" s="27">
        <v>41.921154967917538</v>
      </c>
    </row>
    <row r="1061" spans="1:13" x14ac:dyDescent="0.2">
      <c r="A1061" s="23" t="s">
        <v>125</v>
      </c>
      <c r="B1061" s="24">
        <v>7</v>
      </c>
      <c r="C1061" s="25">
        <v>1</v>
      </c>
      <c r="D1061" s="26">
        <v>6</v>
      </c>
      <c r="E1061" s="24">
        <v>7</v>
      </c>
      <c r="F1061" s="25">
        <v>1</v>
      </c>
      <c r="G1061" s="26">
        <v>6</v>
      </c>
      <c r="H1061" s="24">
        <v>10</v>
      </c>
      <c r="I1061" s="25">
        <v>1</v>
      </c>
      <c r="J1061" s="26">
        <v>9</v>
      </c>
      <c r="K1061" s="24">
        <v>20</v>
      </c>
      <c r="L1061" s="61">
        <v>13.840000000000002</v>
      </c>
      <c r="M1061" s="27">
        <v>51.856936416184965</v>
      </c>
    </row>
    <row r="1062" spans="1:13" x14ac:dyDescent="0.2">
      <c r="A1062" s="23" t="s">
        <v>126</v>
      </c>
      <c r="B1062" s="24">
        <v>6</v>
      </c>
      <c r="C1062" s="25">
        <v>2</v>
      </c>
      <c r="D1062" s="26">
        <v>4</v>
      </c>
      <c r="E1062" s="24">
        <v>7</v>
      </c>
      <c r="F1062" s="25">
        <v>2</v>
      </c>
      <c r="G1062" s="26">
        <v>5</v>
      </c>
      <c r="H1062" s="24">
        <v>11</v>
      </c>
      <c r="I1062" s="25">
        <v>3</v>
      </c>
      <c r="J1062" s="26">
        <v>8</v>
      </c>
      <c r="K1062" s="24">
        <v>7</v>
      </c>
      <c r="L1062" s="61">
        <v>2.9999999999999996</v>
      </c>
      <c r="M1062" s="27">
        <v>53.140000000000015</v>
      </c>
    </row>
    <row r="1063" spans="1:13" x14ac:dyDescent="0.2">
      <c r="A1063" s="23" t="s">
        <v>127</v>
      </c>
      <c r="B1063" s="24">
        <v>12</v>
      </c>
      <c r="C1063" s="25">
        <v>5</v>
      </c>
      <c r="D1063" s="26">
        <v>7</v>
      </c>
      <c r="E1063" s="24">
        <v>16</v>
      </c>
      <c r="F1063" s="25">
        <v>5</v>
      </c>
      <c r="G1063" s="26">
        <v>11</v>
      </c>
      <c r="H1063" s="24">
        <v>26</v>
      </c>
      <c r="I1063" s="25">
        <v>5</v>
      </c>
      <c r="J1063" s="26">
        <v>21</v>
      </c>
      <c r="K1063" s="24">
        <v>69</v>
      </c>
      <c r="L1063" s="61">
        <v>41.100000000000023</v>
      </c>
      <c r="M1063" s="27">
        <v>47.840389294403892</v>
      </c>
    </row>
    <row r="1064" spans="1:13" x14ac:dyDescent="0.2">
      <c r="A1064" s="23" t="s">
        <v>128</v>
      </c>
      <c r="B1064" s="24">
        <v>7</v>
      </c>
      <c r="C1064" s="25">
        <v>0</v>
      </c>
      <c r="D1064" s="26">
        <v>7</v>
      </c>
      <c r="E1064" s="24">
        <v>8</v>
      </c>
      <c r="F1064" s="25">
        <v>0</v>
      </c>
      <c r="G1064" s="26">
        <v>8</v>
      </c>
      <c r="H1064" s="24">
        <v>13</v>
      </c>
      <c r="I1064" s="25">
        <v>0</v>
      </c>
      <c r="J1064" s="26">
        <v>13</v>
      </c>
      <c r="K1064" s="24">
        <v>54</v>
      </c>
      <c r="L1064" s="61">
        <v>35.530000000000015</v>
      </c>
      <c r="M1064" s="27">
        <v>40.333380242048939</v>
      </c>
    </row>
    <row r="1065" spans="1:13" x14ac:dyDescent="0.2">
      <c r="A1065" s="23" t="s">
        <v>129</v>
      </c>
      <c r="B1065" s="24">
        <v>12</v>
      </c>
      <c r="C1065" s="25">
        <v>5</v>
      </c>
      <c r="D1065" s="26">
        <v>7</v>
      </c>
      <c r="E1065" s="24">
        <v>12</v>
      </c>
      <c r="F1065" s="25">
        <v>5</v>
      </c>
      <c r="G1065" s="26">
        <v>7</v>
      </c>
      <c r="H1065" s="24">
        <v>22</v>
      </c>
      <c r="I1065" s="25">
        <v>10</v>
      </c>
      <c r="J1065" s="26">
        <v>12</v>
      </c>
      <c r="K1065" s="24">
        <v>88</v>
      </c>
      <c r="L1065" s="61">
        <v>60.390000000000022</v>
      </c>
      <c r="M1065" s="27">
        <v>43.452309985096861</v>
      </c>
    </row>
    <row r="1066" spans="1:13" x14ac:dyDescent="0.2">
      <c r="A1066" s="23" t="s">
        <v>130</v>
      </c>
      <c r="B1066" s="24">
        <v>6</v>
      </c>
      <c r="C1066" s="25">
        <v>4</v>
      </c>
      <c r="D1066" s="26">
        <v>2</v>
      </c>
      <c r="E1066" s="24">
        <v>10</v>
      </c>
      <c r="F1066" s="25">
        <v>4</v>
      </c>
      <c r="G1066" s="26">
        <v>6</v>
      </c>
      <c r="H1066" s="24">
        <v>16</v>
      </c>
      <c r="I1066" s="25">
        <v>5</v>
      </c>
      <c r="J1066" s="26">
        <v>11</v>
      </c>
      <c r="K1066" s="24">
        <v>44</v>
      </c>
      <c r="L1066" s="61">
        <v>33.240000000000016</v>
      </c>
      <c r="M1066" s="27">
        <v>43.663357400722013</v>
      </c>
    </row>
    <row r="1067" spans="1:13" x14ac:dyDescent="0.2">
      <c r="A1067" s="23" t="s">
        <v>131</v>
      </c>
      <c r="B1067" s="24">
        <v>9</v>
      </c>
      <c r="C1067" s="25">
        <v>3</v>
      </c>
      <c r="D1067" s="26">
        <v>6</v>
      </c>
      <c r="E1067" s="24">
        <v>9</v>
      </c>
      <c r="F1067" s="25">
        <v>3</v>
      </c>
      <c r="G1067" s="26">
        <v>6</v>
      </c>
      <c r="H1067" s="24">
        <v>16</v>
      </c>
      <c r="I1067" s="25">
        <v>3</v>
      </c>
      <c r="J1067" s="26">
        <v>13</v>
      </c>
      <c r="K1067" s="24">
        <v>26</v>
      </c>
      <c r="L1067" s="61">
        <v>16.880000000000003</v>
      </c>
      <c r="M1067" s="27">
        <v>48.838270142180086</v>
      </c>
    </row>
    <row r="1068" spans="1:13" x14ac:dyDescent="0.2">
      <c r="A1068" s="23" t="s">
        <v>132</v>
      </c>
      <c r="B1068" s="24">
        <v>22</v>
      </c>
      <c r="C1068" s="25">
        <v>5</v>
      </c>
      <c r="D1068" s="26">
        <v>17</v>
      </c>
      <c r="E1068" s="24">
        <v>22</v>
      </c>
      <c r="F1068" s="25">
        <v>5</v>
      </c>
      <c r="G1068" s="26">
        <v>17</v>
      </c>
      <c r="H1068" s="24">
        <v>38</v>
      </c>
      <c r="I1068" s="25">
        <v>5</v>
      </c>
      <c r="J1068" s="26">
        <v>33</v>
      </c>
      <c r="K1068" s="24">
        <v>228</v>
      </c>
      <c r="L1068" s="61">
        <v>154.02000000000007</v>
      </c>
      <c r="M1068" s="27">
        <v>42.230814179976612</v>
      </c>
    </row>
    <row r="1069" spans="1:13" x14ac:dyDescent="0.2">
      <c r="A1069" s="23" t="s">
        <v>133</v>
      </c>
      <c r="B1069" s="24">
        <v>8</v>
      </c>
      <c r="C1069" s="25">
        <v>2</v>
      </c>
      <c r="D1069" s="26">
        <v>6</v>
      </c>
      <c r="E1069" s="24">
        <v>8</v>
      </c>
      <c r="F1069" s="25">
        <v>2</v>
      </c>
      <c r="G1069" s="26">
        <v>6</v>
      </c>
      <c r="H1069" s="24">
        <v>16</v>
      </c>
      <c r="I1069" s="25">
        <v>2</v>
      </c>
      <c r="J1069" s="26">
        <v>14</v>
      </c>
      <c r="K1069" s="24">
        <v>93</v>
      </c>
      <c r="L1069" s="61">
        <v>59.840000000000074</v>
      </c>
      <c r="M1069" s="27">
        <v>46.848763368983903</v>
      </c>
    </row>
    <row r="1070" spans="1:13" x14ac:dyDescent="0.2">
      <c r="A1070" s="23" t="s">
        <v>134</v>
      </c>
      <c r="B1070" s="24">
        <v>28</v>
      </c>
      <c r="C1070" s="25">
        <v>12</v>
      </c>
      <c r="D1070" s="26">
        <v>16</v>
      </c>
      <c r="E1070" s="24">
        <v>28</v>
      </c>
      <c r="F1070" s="25">
        <v>12</v>
      </c>
      <c r="G1070" s="26">
        <v>16</v>
      </c>
      <c r="H1070" s="24">
        <v>42</v>
      </c>
      <c r="I1070" s="25">
        <v>13</v>
      </c>
      <c r="J1070" s="26">
        <v>29</v>
      </c>
      <c r="K1070" s="24">
        <v>76</v>
      </c>
      <c r="L1070" s="61">
        <v>34.590000000000025</v>
      </c>
      <c r="M1070" s="27">
        <v>48.907921364556202</v>
      </c>
    </row>
    <row r="1071" spans="1:13" ht="13.5" thickBot="1" x14ac:dyDescent="0.25">
      <c r="A1071" s="28" t="s">
        <v>135</v>
      </c>
      <c r="B1071" s="29">
        <v>10</v>
      </c>
      <c r="C1071" s="30">
        <v>3</v>
      </c>
      <c r="D1071" s="31">
        <v>7</v>
      </c>
      <c r="E1071" s="29">
        <v>10</v>
      </c>
      <c r="F1071" s="30">
        <v>3</v>
      </c>
      <c r="G1071" s="31">
        <v>7</v>
      </c>
      <c r="H1071" s="29">
        <v>13</v>
      </c>
      <c r="I1071" s="30">
        <v>3</v>
      </c>
      <c r="J1071" s="31">
        <v>10</v>
      </c>
      <c r="K1071" s="29">
        <v>35</v>
      </c>
      <c r="L1071" s="74">
        <v>20.019999999999996</v>
      </c>
      <c r="M1071" s="32">
        <v>46.512987012987011</v>
      </c>
    </row>
    <row r="1072" spans="1:13" ht="13.5" thickBot="1" x14ac:dyDescent="0.25">
      <c r="A1072" s="1185" t="s">
        <v>115</v>
      </c>
      <c r="B1072" s="1186">
        <v>199</v>
      </c>
      <c r="C1072" s="1187">
        <v>74</v>
      </c>
      <c r="D1072" s="1188">
        <v>125</v>
      </c>
      <c r="E1072" s="1186">
        <v>209</v>
      </c>
      <c r="F1072" s="1187">
        <v>74</v>
      </c>
      <c r="G1072" s="1188">
        <v>135</v>
      </c>
      <c r="H1072" s="1186">
        <v>359</v>
      </c>
      <c r="I1072" s="1187">
        <v>99</v>
      </c>
      <c r="J1072" s="1188">
        <v>260</v>
      </c>
      <c r="K1072" s="1186">
        <v>1305</v>
      </c>
      <c r="L1072" s="1189">
        <v>906.37999999999988</v>
      </c>
      <c r="M1072" s="1190">
        <v>45.003872547937959</v>
      </c>
    </row>
    <row r="1073" spans="1:13" x14ac:dyDescent="0.2">
      <c r="A1073" s="42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956"/>
      <c r="M1073" s="44"/>
    </row>
    <row r="1074" spans="1:13" ht="13.5" thickBot="1" x14ac:dyDescent="0.25">
      <c r="A1074" s="11" t="s">
        <v>297</v>
      </c>
      <c r="B1074" s="11"/>
    </row>
    <row r="1075" spans="1:13" x14ac:dyDescent="0.2">
      <c r="A1075" s="1002" t="s">
        <v>113</v>
      </c>
      <c r="B1075" s="1004" t="s">
        <v>5</v>
      </c>
      <c r="C1075" s="1005"/>
      <c r="D1075" s="1006"/>
      <c r="E1075" s="1004" t="s">
        <v>6</v>
      </c>
      <c r="F1075" s="1005"/>
      <c r="G1075" s="1006"/>
      <c r="H1075" s="1004" t="s">
        <v>7</v>
      </c>
      <c r="I1075" s="1005"/>
      <c r="J1075" s="1006"/>
      <c r="K1075" s="1004" t="s">
        <v>114</v>
      </c>
      <c r="L1075" s="1005"/>
      <c r="M1075" s="1006"/>
    </row>
    <row r="1076" spans="1:13" ht="26.25" thickBot="1" x14ac:dyDescent="0.25">
      <c r="A1076" s="1003"/>
      <c r="B1076" s="12" t="s">
        <v>115</v>
      </c>
      <c r="C1076" s="13" t="s">
        <v>116</v>
      </c>
      <c r="D1076" s="14" t="s">
        <v>117</v>
      </c>
      <c r="E1076" s="12" t="s">
        <v>115</v>
      </c>
      <c r="F1076" s="13" t="s">
        <v>116</v>
      </c>
      <c r="G1076" s="14" t="s">
        <v>117</v>
      </c>
      <c r="H1076" s="12" t="s">
        <v>115</v>
      </c>
      <c r="I1076" s="13" t="s">
        <v>116</v>
      </c>
      <c r="J1076" s="14" t="s">
        <v>117</v>
      </c>
      <c r="K1076" s="15" t="s">
        <v>118</v>
      </c>
      <c r="L1076" s="954" t="s">
        <v>119</v>
      </c>
      <c r="M1076" s="16" t="s">
        <v>120</v>
      </c>
    </row>
    <row r="1077" spans="1:13" x14ac:dyDescent="0.2">
      <c r="A1077" s="17" t="s">
        <v>121</v>
      </c>
      <c r="B1077" s="18">
        <v>1</v>
      </c>
      <c r="C1077" s="19">
        <v>1</v>
      </c>
      <c r="D1077" s="20">
        <v>0</v>
      </c>
      <c r="E1077" s="18">
        <v>1</v>
      </c>
      <c r="F1077" s="19">
        <v>1</v>
      </c>
      <c r="G1077" s="20">
        <v>0</v>
      </c>
      <c r="H1077" s="18">
        <v>1</v>
      </c>
      <c r="I1077" s="19">
        <v>1</v>
      </c>
      <c r="J1077" s="20">
        <v>0</v>
      </c>
      <c r="K1077" s="21">
        <v>3</v>
      </c>
      <c r="L1077" s="56">
        <v>1</v>
      </c>
      <c r="M1077" s="22">
        <v>43.34</v>
      </c>
    </row>
    <row r="1078" spans="1:13" x14ac:dyDescent="0.2">
      <c r="A1078" s="23" t="s">
        <v>123</v>
      </c>
      <c r="B1078" s="24">
        <v>1</v>
      </c>
      <c r="C1078" s="25">
        <v>0</v>
      </c>
      <c r="D1078" s="26">
        <v>1</v>
      </c>
      <c r="E1078" s="24">
        <v>1</v>
      </c>
      <c r="F1078" s="25">
        <v>0</v>
      </c>
      <c r="G1078" s="26">
        <v>1</v>
      </c>
      <c r="H1078" s="24">
        <v>1</v>
      </c>
      <c r="I1078" s="25">
        <v>0</v>
      </c>
      <c r="J1078" s="26">
        <v>1</v>
      </c>
      <c r="K1078" s="24">
        <v>1</v>
      </c>
      <c r="L1078" s="61">
        <v>0.2</v>
      </c>
      <c r="M1078" s="27">
        <v>48.500000000000007</v>
      </c>
    </row>
    <row r="1079" spans="1:13" x14ac:dyDescent="0.2">
      <c r="A1079" s="23" t="s">
        <v>124</v>
      </c>
      <c r="B1079" s="24">
        <v>0</v>
      </c>
      <c r="C1079" s="25">
        <v>0</v>
      </c>
      <c r="D1079" s="26">
        <v>0</v>
      </c>
      <c r="E1079" s="24">
        <v>0</v>
      </c>
      <c r="F1079" s="25">
        <v>0</v>
      </c>
      <c r="G1079" s="26">
        <v>0</v>
      </c>
      <c r="H1079" s="24">
        <v>0</v>
      </c>
      <c r="I1079" s="25">
        <v>0</v>
      </c>
      <c r="J1079" s="26">
        <v>0</v>
      </c>
      <c r="K1079" s="24">
        <v>0</v>
      </c>
      <c r="L1079" s="61">
        <v>0</v>
      </c>
      <c r="M1079" s="27">
        <v>0</v>
      </c>
    </row>
    <row r="1080" spans="1:13" x14ac:dyDescent="0.2">
      <c r="A1080" s="23" t="s">
        <v>125</v>
      </c>
      <c r="B1080" s="24">
        <v>0</v>
      </c>
      <c r="C1080" s="25">
        <v>0</v>
      </c>
      <c r="D1080" s="26">
        <v>0</v>
      </c>
      <c r="E1080" s="24">
        <v>0</v>
      </c>
      <c r="F1080" s="25">
        <v>0</v>
      </c>
      <c r="G1080" s="26">
        <v>0</v>
      </c>
      <c r="H1080" s="24">
        <v>0</v>
      </c>
      <c r="I1080" s="25">
        <v>0</v>
      </c>
      <c r="J1080" s="26">
        <v>0</v>
      </c>
      <c r="K1080" s="24">
        <v>0</v>
      </c>
      <c r="L1080" s="61">
        <v>0</v>
      </c>
      <c r="M1080" s="27">
        <v>0</v>
      </c>
    </row>
    <row r="1081" spans="1:13" x14ac:dyDescent="0.2">
      <c r="A1081" s="23" t="s">
        <v>126</v>
      </c>
      <c r="B1081" s="24">
        <v>1</v>
      </c>
      <c r="C1081" s="25">
        <v>0</v>
      </c>
      <c r="D1081" s="26">
        <v>1</v>
      </c>
      <c r="E1081" s="24">
        <v>1</v>
      </c>
      <c r="F1081" s="25">
        <v>0</v>
      </c>
      <c r="G1081" s="26">
        <v>1</v>
      </c>
      <c r="H1081" s="24">
        <v>2</v>
      </c>
      <c r="I1081" s="25">
        <v>0</v>
      </c>
      <c r="J1081" s="26">
        <v>2</v>
      </c>
      <c r="K1081" s="24">
        <v>2</v>
      </c>
      <c r="L1081" s="61">
        <v>0.92999999999999994</v>
      </c>
      <c r="M1081" s="27">
        <v>49.693548387096776</v>
      </c>
    </row>
    <row r="1082" spans="1:13" x14ac:dyDescent="0.2">
      <c r="A1082" s="23" t="s">
        <v>127</v>
      </c>
      <c r="B1082" s="24">
        <v>2</v>
      </c>
      <c r="C1082" s="25">
        <v>2</v>
      </c>
      <c r="D1082" s="26">
        <v>0</v>
      </c>
      <c r="E1082" s="24">
        <v>2</v>
      </c>
      <c r="F1082" s="25">
        <v>2</v>
      </c>
      <c r="G1082" s="26">
        <v>0</v>
      </c>
      <c r="H1082" s="24">
        <v>2</v>
      </c>
      <c r="I1082" s="25">
        <v>2</v>
      </c>
      <c r="J1082" s="26">
        <v>0</v>
      </c>
      <c r="K1082" s="24">
        <v>4</v>
      </c>
      <c r="L1082" s="61">
        <v>2.61</v>
      </c>
      <c r="M1082" s="27">
        <v>54.59961685823756</v>
      </c>
    </row>
    <row r="1083" spans="1:13" x14ac:dyDescent="0.2">
      <c r="A1083" s="23" t="s">
        <v>128</v>
      </c>
      <c r="B1083" s="24">
        <v>0</v>
      </c>
      <c r="C1083" s="25">
        <v>0</v>
      </c>
      <c r="D1083" s="26">
        <v>0</v>
      </c>
      <c r="E1083" s="24">
        <v>0</v>
      </c>
      <c r="F1083" s="25">
        <v>0</v>
      </c>
      <c r="G1083" s="26">
        <v>0</v>
      </c>
      <c r="H1083" s="24">
        <v>0</v>
      </c>
      <c r="I1083" s="25">
        <v>0</v>
      </c>
      <c r="J1083" s="26">
        <v>0</v>
      </c>
      <c r="K1083" s="24">
        <v>0</v>
      </c>
      <c r="L1083" s="61">
        <v>0</v>
      </c>
      <c r="M1083" s="27">
        <v>0</v>
      </c>
    </row>
    <row r="1084" spans="1:13" x14ac:dyDescent="0.2">
      <c r="A1084" s="23" t="s">
        <v>129</v>
      </c>
      <c r="B1084" s="24">
        <v>1</v>
      </c>
      <c r="C1084" s="25">
        <v>1</v>
      </c>
      <c r="D1084" s="26">
        <v>0</v>
      </c>
      <c r="E1084" s="24">
        <v>1</v>
      </c>
      <c r="F1084" s="25">
        <v>1</v>
      </c>
      <c r="G1084" s="26">
        <v>0</v>
      </c>
      <c r="H1084" s="24">
        <v>1</v>
      </c>
      <c r="I1084" s="25">
        <v>1</v>
      </c>
      <c r="J1084" s="26">
        <v>0</v>
      </c>
      <c r="K1084" s="24">
        <v>1</v>
      </c>
      <c r="L1084" s="61">
        <v>1</v>
      </c>
      <c r="M1084" s="27">
        <v>52.5</v>
      </c>
    </row>
    <row r="1085" spans="1:13" x14ac:dyDescent="0.2">
      <c r="A1085" s="23" t="s">
        <v>130</v>
      </c>
      <c r="B1085" s="24">
        <v>1</v>
      </c>
      <c r="C1085" s="25">
        <v>1</v>
      </c>
      <c r="D1085" s="26">
        <v>0</v>
      </c>
      <c r="E1085" s="24">
        <v>1</v>
      </c>
      <c r="F1085" s="25">
        <v>1</v>
      </c>
      <c r="G1085" s="26">
        <v>0</v>
      </c>
      <c r="H1085" s="24">
        <v>1</v>
      </c>
      <c r="I1085" s="25">
        <v>1</v>
      </c>
      <c r="J1085" s="26">
        <v>0</v>
      </c>
      <c r="K1085" s="24">
        <v>1</v>
      </c>
      <c r="L1085" s="61">
        <v>0.2</v>
      </c>
      <c r="M1085" s="27">
        <v>48.500000000000007</v>
      </c>
    </row>
    <row r="1086" spans="1:13" x14ac:dyDescent="0.2">
      <c r="A1086" s="23" t="s">
        <v>131</v>
      </c>
      <c r="B1086" s="24">
        <v>0</v>
      </c>
      <c r="C1086" s="25">
        <v>0</v>
      </c>
      <c r="D1086" s="26">
        <v>0</v>
      </c>
      <c r="E1086" s="24">
        <v>0</v>
      </c>
      <c r="F1086" s="25">
        <v>0</v>
      </c>
      <c r="G1086" s="26">
        <v>0</v>
      </c>
      <c r="H1086" s="24">
        <v>0</v>
      </c>
      <c r="I1086" s="25">
        <v>0</v>
      </c>
      <c r="J1086" s="26">
        <v>0</v>
      </c>
      <c r="K1086" s="24">
        <v>0</v>
      </c>
      <c r="L1086" s="61">
        <v>0</v>
      </c>
      <c r="M1086" s="27">
        <v>0</v>
      </c>
    </row>
    <row r="1087" spans="1:13" x14ac:dyDescent="0.2">
      <c r="A1087" s="23" t="s">
        <v>132</v>
      </c>
      <c r="B1087" s="24">
        <v>1</v>
      </c>
      <c r="C1087" s="25">
        <v>1</v>
      </c>
      <c r="D1087" s="26">
        <v>0</v>
      </c>
      <c r="E1087" s="24">
        <v>1</v>
      </c>
      <c r="F1087" s="25">
        <v>1</v>
      </c>
      <c r="G1087" s="26">
        <v>0</v>
      </c>
      <c r="H1087" s="24">
        <v>1</v>
      </c>
      <c r="I1087" s="25">
        <v>1</v>
      </c>
      <c r="J1087" s="26">
        <v>0</v>
      </c>
      <c r="K1087" s="24">
        <v>1</v>
      </c>
      <c r="L1087" s="61">
        <v>0.47</v>
      </c>
      <c r="M1087" s="27">
        <v>48.5</v>
      </c>
    </row>
    <row r="1088" spans="1:13" x14ac:dyDescent="0.2">
      <c r="A1088" s="23" t="s">
        <v>133</v>
      </c>
      <c r="B1088" s="24">
        <v>0</v>
      </c>
      <c r="C1088" s="25">
        <v>0</v>
      </c>
      <c r="D1088" s="26">
        <v>0</v>
      </c>
      <c r="E1088" s="24">
        <v>0</v>
      </c>
      <c r="F1088" s="25">
        <v>0</v>
      </c>
      <c r="G1088" s="26">
        <v>0</v>
      </c>
      <c r="H1088" s="24">
        <v>0</v>
      </c>
      <c r="I1088" s="25">
        <v>0</v>
      </c>
      <c r="J1088" s="26">
        <v>0</v>
      </c>
      <c r="K1088" s="24">
        <v>0</v>
      </c>
      <c r="L1088" s="61">
        <v>0</v>
      </c>
      <c r="M1088" s="27">
        <v>0</v>
      </c>
    </row>
    <row r="1089" spans="1:13" x14ac:dyDescent="0.2">
      <c r="A1089" s="23" t="s">
        <v>134</v>
      </c>
      <c r="B1089" s="24">
        <v>1</v>
      </c>
      <c r="C1089" s="25">
        <v>0</v>
      </c>
      <c r="D1089" s="26">
        <v>1</v>
      </c>
      <c r="E1089" s="24">
        <v>1</v>
      </c>
      <c r="F1089" s="25">
        <v>0</v>
      </c>
      <c r="G1089" s="26">
        <v>1</v>
      </c>
      <c r="H1089" s="24">
        <v>1</v>
      </c>
      <c r="I1089" s="25">
        <v>0</v>
      </c>
      <c r="J1089" s="26">
        <v>1</v>
      </c>
      <c r="K1089" s="24">
        <v>2</v>
      </c>
      <c r="L1089" s="61">
        <v>0.93</v>
      </c>
      <c r="M1089" s="27">
        <v>48.080645161290327</v>
      </c>
    </row>
    <row r="1090" spans="1:13" ht="13.5" thickBot="1" x14ac:dyDescent="0.25">
      <c r="A1090" s="28" t="s">
        <v>135</v>
      </c>
      <c r="B1090" s="29">
        <v>1</v>
      </c>
      <c r="C1090" s="30">
        <v>1</v>
      </c>
      <c r="D1090" s="31">
        <v>0</v>
      </c>
      <c r="E1090" s="29">
        <v>1</v>
      </c>
      <c r="F1090" s="30">
        <v>1</v>
      </c>
      <c r="G1090" s="31">
        <v>0</v>
      </c>
      <c r="H1090" s="29">
        <v>1</v>
      </c>
      <c r="I1090" s="30">
        <v>1</v>
      </c>
      <c r="J1090" s="31">
        <v>0</v>
      </c>
      <c r="K1090" s="29">
        <v>1</v>
      </c>
      <c r="L1090" s="74">
        <v>0.8</v>
      </c>
      <c r="M1090" s="32">
        <v>57.5</v>
      </c>
    </row>
    <row r="1091" spans="1:13" ht="13.5" thickBot="1" x14ac:dyDescent="0.25">
      <c r="A1091" s="1185" t="s">
        <v>115</v>
      </c>
      <c r="B1091" s="1186">
        <v>10</v>
      </c>
      <c r="C1091" s="1187">
        <v>7</v>
      </c>
      <c r="D1091" s="1188">
        <v>3</v>
      </c>
      <c r="E1091" s="1186">
        <v>10</v>
      </c>
      <c r="F1091" s="1187">
        <v>7</v>
      </c>
      <c r="G1091" s="1188">
        <v>3</v>
      </c>
      <c r="H1091" s="1186">
        <v>11</v>
      </c>
      <c r="I1091" s="1187">
        <v>7</v>
      </c>
      <c r="J1091" s="1188">
        <v>4</v>
      </c>
      <c r="K1091" s="1186">
        <v>16</v>
      </c>
      <c r="L1091" s="1189">
        <v>8.14</v>
      </c>
      <c r="M1091" s="1190">
        <v>51.286240786240789</v>
      </c>
    </row>
    <row r="1093" spans="1:13" ht="13.5" thickBot="1" x14ac:dyDescent="0.25">
      <c r="A1093" s="11" t="s">
        <v>298</v>
      </c>
      <c r="B1093" s="11"/>
    </row>
    <row r="1094" spans="1:13" x14ac:dyDescent="0.2">
      <c r="A1094" s="1002" t="s">
        <v>113</v>
      </c>
      <c r="B1094" s="1004" t="s">
        <v>5</v>
      </c>
      <c r="C1094" s="1005"/>
      <c r="D1094" s="1006"/>
      <c r="E1094" s="1004" t="s">
        <v>6</v>
      </c>
      <c r="F1094" s="1005"/>
      <c r="G1094" s="1006"/>
      <c r="H1094" s="1004" t="s">
        <v>7</v>
      </c>
      <c r="I1094" s="1005"/>
      <c r="J1094" s="1006"/>
      <c r="K1094" s="1007" t="s">
        <v>114</v>
      </c>
      <c r="L1094" s="1008"/>
      <c r="M1094" s="1009"/>
    </row>
    <row r="1095" spans="1:13" ht="26.25" thickBot="1" x14ac:dyDescent="0.25">
      <c r="A1095" s="1003"/>
      <c r="B1095" s="12" t="s">
        <v>115</v>
      </c>
      <c r="C1095" s="13" t="s">
        <v>116</v>
      </c>
      <c r="D1095" s="14" t="s">
        <v>117</v>
      </c>
      <c r="E1095" s="12" t="s">
        <v>115</v>
      </c>
      <c r="F1095" s="13" t="s">
        <v>116</v>
      </c>
      <c r="G1095" s="14" t="s">
        <v>117</v>
      </c>
      <c r="H1095" s="12" t="s">
        <v>115</v>
      </c>
      <c r="I1095" s="13" t="s">
        <v>116</v>
      </c>
      <c r="J1095" s="14" t="s">
        <v>117</v>
      </c>
      <c r="K1095" s="15" t="s">
        <v>118</v>
      </c>
      <c r="L1095" s="954" t="s">
        <v>119</v>
      </c>
      <c r="M1095" s="16" t="s">
        <v>120</v>
      </c>
    </row>
    <row r="1096" spans="1:13" x14ac:dyDescent="0.2">
      <c r="A1096" s="17" t="s">
        <v>121</v>
      </c>
      <c r="B1096" s="18">
        <v>1</v>
      </c>
      <c r="C1096" s="19">
        <v>1</v>
      </c>
      <c r="D1096" s="20">
        <v>0</v>
      </c>
      <c r="E1096" s="18">
        <v>1</v>
      </c>
      <c r="F1096" s="19">
        <v>1</v>
      </c>
      <c r="G1096" s="20">
        <v>0</v>
      </c>
      <c r="H1096" s="18">
        <v>1</v>
      </c>
      <c r="I1096" s="19">
        <v>1</v>
      </c>
      <c r="J1096" s="20">
        <v>0</v>
      </c>
      <c r="K1096" s="21">
        <v>3</v>
      </c>
      <c r="L1096" s="56">
        <v>1.67</v>
      </c>
      <c r="M1096" s="22">
        <v>50.661676646706596</v>
      </c>
    </row>
    <row r="1097" spans="1:13" x14ac:dyDescent="0.2">
      <c r="A1097" s="23" t="s">
        <v>123</v>
      </c>
      <c r="B1097" s="24">
        <v>1</v>
      </c>
      <c r="C1097" s="25">
        <v>1</v>
      </c>
      <c r="D1097" s="26">
        <v>0</v>
      </c>
      <c r="E1097" s="24">
        <v>1</v>
      </c>
      <c r="F1097" s="25">
        <v>1</v>
      </c>
      <c r="G1097" s="26">
        <v>0</v>
      </c>
      <c r="H1097" s="24">
        <v>1</v>
      </c>
      <c r="I1097" s="25">
        <v>1</v>
      </c>
      <c r="J1097" s="26">
        <v>0</v>
      </c>
      <c r="K1097" s="24">
        <v>5</v>
      </c>
      <c r="L1097" s="61">
        <v>1.86</v>
      </c>
      <c r="M1097" s="27">
        <v>54.284946236559129</v>
      </c>
    </row>
    <row r="1098" spans="1:13" x14ac:dyDescent="0.2">
      <c r="A1098" s="23" t="s">
        <v>124</v>
      </c>
      <c r="B1098" s="24">
        <v>0</v>
      </c>
      <c r="C1098" s="25">
        <v>0</v>
      </c>
      <c r="D1098" s="26">
        <v>0</v>
      </c>
      <c r="E1098" s="24">
        <v>0</v>
      </c>
      <c r="F1098" s="25">
        <v>0</v>
      </c>
      <c r="G1098" s="26">
        <v>0</v>
      </c>
      <c r="H1098" s="24">
        <v>0</v>
      </c>
      <c r="I1098" s="25">
        <v>0</v>
      </c>
      <c r="J1098" s="26">
        <v>0</v>
      </c>
      <c r="K1098" s="24">
        <v>0</v>
      </c>
      <c r="L1098" s="61">
        <v>0</v>
      </c>
      <c r="M1098" s="27">
        <v>0</v>
      </c>
    </row>
    <row r="1099" spans="1:13" x14ac:dyDescent="0.2">
      <c r="A1099" s="23" t="s">
        <v>125</v>
      </c>
      <c r="B1099" s="24">
        <v>0</v>
      </c>
      <c r="C1099" s="25">
        <v>0</v>
      </c>
      <c r="D1099" s="26">
        <v>0</v>
      </c>
      <c r="E1099" s="24">
        <v>0</v>
      </c>
      <c r="F1099" s="25">
        <v>0</v>
      </c>
      <c r="G1099" s="26">
        <v>0</v>
      </c>
      <c r="H1099" s="24">
        <v>0</v>
      </c>
      <c r="I1099" s="25">
        <v>0</v>
      </c>
      <c r="J1099" s="26">
        <v>0</v>
      </c>
      <c r="K1099" s="24">
        <v>0</v>
      </c>
      <c r="L1099" s="61">
        <v>0</v>
      </c>
      <c r="M1099" s="27">
        <v>0</v>
      </c>
    </row>
    <row r="1100" spans="1:13" x14ac:dyDescent="0.2">
      <c r="A1100" s="23" t="s">
        <v>126</v>
      </c>
      <c r="B1100" s="24">
        <v>0</v>
      </c>
      <c r="C1100" s="25">
        <v>0</v>
      </c>
      <c r="D1100" s="26">
        <v>0</v>
      </c>
      <c r="E1100" s="24">
        <v>0</v>
      </c>
      <c r="F1100" s="25">
        <v>0</v>
      </c>
      <c r="G1100" s="26">
        <v>0</v>
      </c>
      <c r="H1100" s="24">
        <v>0</v>
      </c>
      <c r="I1100" s="25">
        <v>0</v>
      </c>
      <c r="J1100" s="26">
        <v>0</v>
      </c>
      <c r="K1100" s="24">
        <v>0</v>
      </c>
      <c r="L1100" s="61">
        <v>0</v>
      </c>
      <c r="M1100" s="27">
        <v>0</v>
      </c>
    </row>
    <row r="1101" spans="1:13" x14ac:dyDescent="0.2">
      <c r="A1101" s="23" t="s">
        <v>127</v>
      </c>
      <c r="B1101" s="24">
        <v>0</v>
      </c>
      <c r="C1101" s="25">
        <v>0</v>
      </c>
      <c r="D1101" s="26">
        <v>0</v>
      </c>
      <c r="E1101" s="24">
        <v>0</v>
      </c>
      <c r="F1101" s="25">
        <v>0</v>
      </c>
      <c r="G1101" s="26">
        <v>0</v>
      </c>
      <c r="H1101" s="24">
        <v>0</v>
      </c>
      <c r="I1101" s="25">
        <v>0</v>
      </c>
      <c r="J1101" s="26">
        <v>0</v>
      </c>
      <c r="K1101" s="24">
        <v>0</v>
      </c>
      <c r="L1101" s="61">
        <v>0</v>
      </c>
      <c r="M1101" s="27">
        <v>0</v>
      </c>
    </row>
    <row r="1102" spans="1:13" x14ac:dyDescent="0.2">
      <c r="A1102" s="23" t="s">
        <v>128</v>
      </c>
      <c r="B1102" s="24">
        <v>0</v>
      </c>
      <c r="C1102" s="25">
        <v>0</v>
      </c>
      <c r="D1102" s="26">
        <v>0</v>
      </c>
      <c r="E1102" s="24">
        <v>0</v>
      </c>
      <c r="F1102" s="25">
        <v>0</v>
      </c>
      <c r="G1102" s="26">
        <v>0</v>
      </c>
      <c r="H1102" s="24">
        <v>0</v>
      </c>
      <c r="I1102" s="25">
        <v>0</v>
      </c>
      <c r="J1102" s="26">
        <v>0</v>
      </c>
      <c r="K1102" s="24">
        <v>0</v>
      </c>
      <c r="L1102" s="61">
        <v>0</v>
      </c>
      <c r="M1102" s="27">
        <v>0</v>
      </c>
    </row>
    <row r="1103" spans="1:13" x14ac:dyDescent="0.2">
      <c r="A1103" s="23" t="s">
        <v>129</v>
      </c>
      <c r="B1103" s="24">
        <v>2</v>
      </c>
      <c r="C1103" s="25">
        <v>2</v>
      </c>
      <c r="D1103" s="26">
        <v>0</v>
      </c>
      <c r="E1103" s="24">
        <v>2</v>
      </c>
      <c r="F1103" s="25">
        <v>2</v>
      </c>
      <c r="G1103" s="26">
        <v>0</v>
      </c>
      <c r="H1103" s="24">
        <v>2</v>
      </c>
      <c r="I1103" s="25">
        <v>2</v>
      </c>
      <c r="J1103" s="26">
        <v>0</v>
      </c>
      <c r="K1103" s="24">
        <v>3</v>
      </c>
      <c r="L1103" s="61">
        <v>1.54</v>
      </c>
      <c r="M1103" s="27">
        <v>66.857142857142861</v>
      </c>
    </row>
    <row r="1104" spans="1:13" x14ac:dyDescent="0.2">
      <c r="A1104" s="23" t="s">
        <v>130</v>
      </c>
      <c r="B1104" s="24">
        <v>0</v>
      </c>
      <c r="C1104" s="25">
        <v>0</v>
      </c>
      <c r="D1104" s="26">
        <v>0</v>
      </c>
      <c r="E1104" s="24">
        <v>0</v>
      </c>
      <c r="F1104" s="25">
        <v>0</v>
      </c>
      <c r="G1104" s="26">
        <v>0</v>
      </c>
      <c r="H1104" s="24">
        <v>0</v>
      </c>
      <c r="I1104" s="25">
        <v>0</v>
      </c>
      <c r="J1104" s="26">
        <v>0</v>
      </c>
      <c r="K1104" s="24">
        <v>0</v>
      </c>
      <c r="L1104" s="61">
        <v>0</v>
      </c>
      <c r="M1104" s="27">
        <v>0</v>
      </c>
    </row>
    <row r="1105" spans="1:13" x14ac:dyDescent="0.2">
      <c r="A1105" s="23" t="s">
        <v>131</v>
      </c>
      <c r="B1105" s="24">
        <v>0</v>
      </c>
      <c r="C1105" s="25">
        <v>0</v>
      </c>
      <c r="D1105" s="26">
        <v>0</v>
      </c>
      <c r="E1105" s="24">
        <v>0</v>
      </c>
      <c r="F1105" s="25">
        <v>0</v>
      </c>
      <c r="G1105" s="26">
        <v>0</v>
      </c>
      <c r="H1105" s="24">
        <v>0</v>
      </c>
      <c r="I1105" s="25">
        <v>0</v>
      </c>
      <c r="J1105" s="26">
        <v>0</v>
      </c>
      <c r="K1105" s="24">
        <v>0</v>
      </c>
      <c r="L1105" s="61">
        <v>0</v>
      </c>
      <c r="M1105" s="27">
        <v>0</v>
      </c>
    </row>
    <row r="1106" spans="1:13" x14ac:dyDescent="0.2">
      <c r="A1106" s="23" t="s">
        <v>132</v>
      </c>
      <c r="B1106" s="24">
        <v>0</v>
      </c>
      <c r="C1106" s="25">
        <v>0</v>
      </c>
      <c r="D1106" s="26">
        <v>0</v>
      </c>
      <c r="E1106" s="24">
        <v>0</v>
      </c>
      <c r="F1106" s="25">
        <v>0</v>
      </c>
      <c r="G1106" s="26">
        <v>0</v>
      </c>
      <c r="H1106" s="24">
        <v>0</v>
      </c>
      <c r="I1106" s="25">
        <v>0</v>
      </c>
      <c r="J1106" s="26">
        <v>0</v>
      </c>
      <c r="K1106" s="24">
        <v>0</v>
      </c>
      <c r="L1106" s="61">
        <v>0</v>
      </c>
      <c r="M1106" s="27">
        <v>0</v>
      </c>
    </row>
    <row r="1107" spans="1:13" x14ac:dyDescent="0.2">
      <c r="A1107" s="23" t="s">
        <v>133</v>
      </c>
      <c r="B1107" s="24">
        <v>0</v>
      </c>
      <c r="C1107" s="25">
        <v>0</v>
      </c>
      <c r="D1107" s="26">
        <v>0</v>
      </c>
      <c r="E1107" s="24">
        <v>0</v>
      </c>
      <c r="F1107" s="25">
        <v>0</v>
      </c>
      <c r="G1107" s="26">
        <v>0</v>
      </c>
      <c r="H1107" s="24">
        <v>0</v>
      </c>
      <c r="I1107" s="25">
        <v>0</v>
      </c>
      <c r="J1107" s="26">
        <v>0</v>
      </c>
      <c r="K1107" s="24">
        <v>0</v>
      </c>
      <c r="L1107" s="61">
        <v>0</v>
      </c>
      <c r="M1107" s="27">
        <v>0</v>
      </c>
    </row>
    <row r="1108" spans="1:13" x14ac:dyDescent="0.2">
      <c r="A1108" s="23" t="s">
        <v>134</v>
      </c>
      <c r="B1108" s="24">
        <v>1</v>
      </c>
      <c r="C1108" s="25">
        <v>0</v>
      </c>
      <c r="D1108" s="26">
        <v>1</v>
      </c>
      <c r="E1108" s="24">
        <v>1</v>
      </c>
      <c r="F1108" s="25">
        <v>0</v>
      </c>
      <c r="G1108" s="26">
        <v>1</v>
      </c>
      <c r="H1108" s="24">
        <v>1</v>
      </c>
      <c r="I1108" s="25">
        <v>0</v>
      </c>
      <c r="J1108" s="26">
        <v>1</v>
      </c>
      <c r="K1108" s="24">
        <v>1</v>
      </c>
      <c r="L1108" s="61">
        <v>1</v>
      </c>
      <c r="M1108" s="27">
        <v>47.5</v>
      </c>
    </row>
    <row r="1109" spans="1:13" ht="13.5" thickBot="1" x14ac:dyDescent="0.25">
      <c r="A1109" s="28" t="s">
        <v>135</v>
      </c>
      <c r="B1109" s="29">
        <v>0</v>
      </c>
      <c r="C1109" s="30">
        <v>0</v>
      </c>
      <c r="D1109" s="31">
        <v>0</v>
      </c>
      <c r="E1109" s="29">
        <v>0</v>
      </c>
      <c r="F1109" s="30">
        <v>0</v>
      </c>
      <c r="G1109" s="31">
        <v>0</v>
      </c>
      <c r="H1109" s="29">
        <v>0</v>
      </c>
      <c r="I1109" s="30">
        <v>0</v>
      </c>
      <c r="J1109" s="31">
        <v>0</v>
      </c>
      <c r="K1109" s="29">
        <v>0</v>
      </c>
      <c r="L1109" s="74">
        <v>0</v>
      </c>
      <c r="M1109" s="32">
        <v>0</v>
      </c>
    </row>
    <row r="1110" spans="1:13" ht="13.5" thickBot="1" x14ac:dyDescent="0.25">
      <c r="A1110" s="1185" t="s">
        <v>115</v>
      </c>
      <c r="B1110" s="1186">
        <v>5</v>
      </c>
      <c r="C1110" s="1187">
        <v>4</v>
      </c>
      <c r="D1110" s="1188">
        <v>1</v>
      </c>
      <c r="E1110" s="1186">
        <v>5</v>
      </c>
      <c r="F1110" s="1187">
        <v>4</v>
      </c>
      <c r="G1110" s="1188">
        <v>1</v>
      </c>
      <c r="H1110" s="1186">
        <v>5</v>
      </c>
      <c r="I1110" s="1187">
        <v>4</v>
      </c>
      <c r="J1110" s="1188">
        <v>1</v>
      </c>
      <c r="K1110" s="1186">
        <v>12</v>
      </c>
      <c r="L1110" s="1189">
        <v>6.07</v>
      </c>
      <c r="M1110" s="1190">
        <v>55.359967051070839</v>
      </c>
    </row>
    <row r="1112" spans="1:13" ht="13.5" thickBot="1" x14ac:dyDescent="0.25">
      <c r="A1112" s="11" t="s">
        <v>299</v>
      </c>
      <c r="B1112" s="11"/>
    </row>
    <row r="1113" spans="1:13" x14ac:dyDescent="0.2">
      <c r="A1113" s="1002" t="s">
        <v>113</v>
      </c>
      <c r="B1113" s="1004" t="s">
        <v>5</v>
      </c>
      <c r="C1113" s="1005"/>
      <c r="D1113" s="1006"/>
      <c r="E1113" s="1004" t="s">
        <v>6</v>
      </c>
      <c r="F1113" s="1005"/>
      <c r="G1113" s="1006"/>
      <c r="H1113" s="1004" t="s">
        <v>7</v>
      </c>
      <c r="I1113" s="1005"/>
      <c r="J1113" s="1006"/>
      <c r="K1113" s="1007" t="s">
        <v>114</v>
      </c>
      <c r="L1113" s="1008"/>
      <c r="M1113" s="1009"/>
    </row>
    <row r="1114" spans="1:13" ht="26.25" thickBot="1" x14ac:dyDescent="0.25">
      <c r="A1114" s="1003"/>
      <c r="B1114" s="12" t="s">
        <v>115</v>
      </c>
      <c r="C1114" s="13" t="s">
        <v>116</v>
      </c>
      <c r="D1114" s="14" t="s">
        <v>117</v>
      </c>
      <c r="E1114" s="12" t="s">
        <v>115</v>
      </c>
      <c r="F1114" s="13" t="s">
        <v>116</v>
      </c>
      <c r="G1114" s="14" t="s">
        <v>117</v>
      </c>
      <c r="H1114" s="12" t="s">
        <v>115</v>
      </c>
      <c r="I1114" s="13" t="s">
        <v>116</v>
      </c>
      <c r="J1114" s="14" t="s">
        <v>117</v>
      </c>
      <c r="K1114" s="15" t="s">
        <v>118</v>
      </c>
      <c r="L1114" s="954" t="s">
        <v>119</v>
      </c>
      <c r="M1114" s="16" t="s">
        <v>120</v>
      </c>
    </row>
    <row r="1115" spans="1:13" x14ac:dyDescent="0.2">
      <c r="A1115" s="17" t="s">
        <v>121</v>
      </c>
      <c r="B1115" s="18">
        <v>15</v>
      </c>
      <c r="C1115" s="19">
        <v>10</v>
      </c>
      <c r="D1115" s="20">
        <v>5</v>
      </c>
      <c r="E1115" s="18">
        <v>18</v>
      </c>
      <c r="F1115" s="19">
        <v>13</v>
      </c>
      <c r="G1115" s="20">
        <v>5</v>
      </c>
      <c r="H1115" s="18">
        <v>23</v>
      </c>
      <c r="I1115" s="19">
        <v>16</v>
      </c>
      <c r="J1115" s="20">
        <v>7</v>
      </c>
      <c r="K1115" s="21">
        <v>77</v>
      </c>
      <c r="L1115" s="56">
        <v>25.719999999999988</v>
      </c>
      <c r="M1115" s="22">
        <v>51.865085536547454</v>
      </c>
    </row>
    <row r="1116" spans="1:13" x14ac:dyDescent="0.2">
      <c r="A1116" s="23" t="s">
        <v>123</v>
      </c>
      <c r="B1116" s="24">
        <v>11</v>
      </c>
      <c r="C1116" s="25">
        <v>5</v>
      </c>
      <c r="D1116" s="26">
        <v>6</v>
      </c>
      <c r="E1116" s="24">
        <v>13</v>
      </c>
      <c r="F1116" s="25">
        <v>7</v>
      </c>
      <c r="G1116" s="26">
        <v>6</v>
      </c>
      <c r="H1116" s="24">
        <v>14</v>
      </c>
      <c r="I1116" s="25">
        <v>8</v>
      </c>
      <c r="J1116" s="26">
        <v>6</v>
      </c>
      <c r="K1116" s="24">
        <v>103</v>
      </c>
      <c r="L1116" s="61">
        <v>24.93000000000001</v>
      </c>
      <c r="M1116" s="27">
        <v>50.879863618130727</v>
      </c>
    </row>
    <row r="1117" spans="1:13" x14ac:dyDescent="0.2">
      <c r="A1117" s="23" t="s">
        <v>124</v>
      </c>
      <c r="B1117" s="24">
        <v>0</v>
      </c>
      <c r="C1117" s="25">
        <v>0</v>
      </c>
      <c r="D1117" s="26">
        <v>0</v>
      </c>
      <c r="E1117" s="24">
        <v>0</v>
      </c>
      <c r="F1117" s="25">
        <v>0</v>
      </c>
      <c r="G1117" s="26">
        <v>0</v>
      </c>
      <c r="H1117" s="24">
        <v>0</v>
      </c>
      <c r="I1117" s="25">
        <v>0</v>
      </c>
      <c r="J1117" s="26">
        <v>0</v>
      </c>
      <c r="K1117" s="24">
        <v>0</v>
      </c>
      <c r="L1117" s="61">
        <v>0</v>
      </c>
      <c r="M1117" s="27">
        <v>0</v>
      </c>
    </row>
    <row r="1118" spans="1:13" x14ac:dyDescent="0.2">
      <c r="A1118" s="23" t="s">
        <v>125</v>
      </c>
      <c r="B1118" s="24">
        <v>2</v>
      </c>
      <c r="C1118" s="25">
        <v>1</v>
      </c>
      <c r="D1118" s="26">
        <v>1</v>
      </c>
      <c r="E1118" s="24">
        <v>2</v>
      </c>
      <c r="F1118" s="25">
        <v>1</v>
      </c>
      <c r="G1118" s="26">
        <v>1</v>
      </c>
      <c r="H1118" s="24">
        <v>4</v>
      </c>
      <c r="I1118" s="25">
        <v>2</v>
      </c>
      <c r="J1118" s="26">
        <v>2</v>
      </c>
      <c r="K1118" s="24">
        <v>17</v>
      </c>
      <c r="L1118" s="61">
        <v>9.8500000000000014</v>
      </c>
      <c r="M1118" s="27">
        <v>48.738578680203034</v>
      </c>
    </row>
    <row r="1119" spans="1:13" x14ac:dyDescent="0.2">
      <c r="A1119" s="23" t="s">
        <v>126</v>
      </c>
      <c r="B1119" s="24">
        <v>1</v>
      </c>
      <c r="C1119" s="25">
        <v>0</v>
      </c>
      <c r="D1119" s="26">
        <v>1</v>
      </c>
      <c r="E1119" s="24">
        <v>1</v>
      </c>
      <c r="F1119" s="25">
        <v>0</v>
      </c>
      <c r="G1119" s="26">
        <v>1</v>
      </c>
      <c r="H1119" s="24">
        <v>1</v>
      </c>
      <c r="I1119" s="25">
        <v>0</v>
      </c>
      <c r="J1119" s="26">
        <v>1</v>
      </c>
      <c r="K1119" s="24">
        <v>21</v>
      </c>
      <c r="L1119" s="61">
        <v>7.65</v>
      </c>
      <c r="M1119" s="27">
        <v>49.336601307189532</v>
      </c>
    </row>
    <row r="1120" spans="1:13" x14ac:dyDescent="0.2">
      <c r="A1120" s="23" t="s">
        <v>127</v>
      </c>
      <c r="B1120" s="24">
        <v>2</v>
      </c>
      <c r="C1120" s="25">
        <v>1</v>
      </c>
      <c r="D1120" s="26">
        <v>1</v>
      </c>
      <c r="E1120" s="24">
        <v>2</v>
      </c>
      <c r="F1120" s="25">
        <v>1</v>
      </c>
      <c r="G1120" s="26">
        <v>1</v>
      </c>
      <c r="H1120" s="24">
        <v>2</v>
      </c>
      <c r="I1120" s="25">
        <v>1</v>
      </c>
      <c r="J1120" s="26">
        <v>1</v>
      </c>
      <c r="K1120" s="24">
        <v>15</v>
      </c>
      <c r="L1120" s="61">
        <v>3.0100000000000007</v>
      </c>
      <c r="M1120" s="27">
        <v>50.074750830564774</v>
      </c>
    </row>
    <row r="1121" spans="1:13" x14ac:dyDescent="0.2">
      <c r="A1121" s="23" t="s">
        <v>128</v>
      </c>
      <c r="B1121" s="24">
        <v>2</v>
      </c>
      <c r="C1121" s="25">
        <v>0</v>
      </c>
      <c r="D1121" s="26">
        <v>2</v>
      </c>
      <c r="E1121" s="24">
        <v>2</v>
      </c>
      <c r="F1121" s="25">
        <v>0</v>
      </c>
      <c r="G1121" s="26">
        <v>2</v>
      </c>
      <c r="H1121" s="24">
        <v>2</v>
      </c>
      <c r="I1121" s="25">
        <v>0</v>
      </c>
      <c r="J1121" s="26">
        <v>2</v>
      </c>
      <c r="K1121" s="24">
        <v>3</v>
      </c>
      <c r="L1121" s="61">
        <v>0.55000000000000004</v>
      </c>
      <c r="M1121" s="27">
        <v>45.136363636363633</v>
      </c>
    </row>
    <row r="1122" spans="1:13" x14ac:dyDescent="0.2">
      <c r="A1122" s="23" t="s">
        <v>129</v>
      </c>
      <c r="B1122" s="24">
        <v>3</v>
      </c>
      <c r="C1122" s="25">
        <v>1</v>
      </c>
      <c r="D1122" s="26">
        <v>2</v>
      </c>
      <c r="E1122" s="24">
        <v>3</v>
      </c>
      <c r="F1122" s="25">
        <v>1</v>
      </c>
      <c r="G1122" s="26">
        <v>2</v>
      </c>
      <c r="H1122" s="24">
        <v>9</v>
      </c>
      <c r="I1122" s="25">
        <v>2</v>
      </c>
      <c r="J1122" s="26">
        <v>7</v>
      </c>
      <c r="K1122" s="24">
        <v>9</v>
      </c>
      <c r="L1122" s="61">
        <v>2.0300000000000002</v>
      </c>
      <c r="M1122" s="27">
        <v>53.051724137931025</v>
      </c>
    </row>
    <row r="1123" spans="1:13" x14ac:dyDescent="0.2">
      <c r="A1123" s="23" t="s">
        <v>130</v>
      </c>
      <c r="B1123" s="24">
        <v>3</v>
      </c>
      <c r="C1123" s="25">
        <v>1</v>
      </c>
      <c r="D1123" s="26">
        <v>2</v>
      </c>
      <c r="E1123" s="24">
        <v>3</v>
      </c>
      <c r="F1123" s="25">
        <v>1</v>
      </c>
      <c r="G1123" s="26">
        <v>2</v>
      </c>
      <c r="H1123" s="24">
        <v>6</v>
      </c>
      <c r="I1123" s="25">
        <v>3</v>
      </c>
      <c r="J1123" s="26">
        <v>3</v>
      </c>
      <c r="K1123" s="24">
        <v>5</v>
      </c>
      <c r="L1123" s="61">
        <v>1.03</v>
      </c>
      <c r="M1123" s="27">
        <v>60.237864077669904</v>
      </c>
    </row>
    <row r="1124" spans="1:13" x14ac:dyDescent="0.2">
      <c r="A1124" s="23" t="s">
        <v>131</v>
      </c>
      <c r="B1124" s="24">
        <v>3</v>
      </c>
      <c r="C1124" s="25">
        <v>0</v>
      </c>
      <c r="D1124" s="26">
        <v>3</v>
      </c>
      <c r="E1124" s="24">
        <v>3</v>
      </c>
      <c r="F1124" s="25">
        <v>0</v>
      </c>
      <c r="G1124" s="26">
        <v>3</v>
      </c>
      <c r="H1124" s="24">
        <v>4</v>
      </c>
      <c r="I1124" s="25">
        <v>0</v>
      </c>
      <c r="J1124" s="26">
        <v>4</v>
      </c>
      <c r="K1124" s="24">
        <v>16</v>
      </c>
      <c r="L1124" s="61">
        <v>1.1000000000000003</v>
      </c>
      <c r="M1124" s="27">
        <v>50.518181818181809</v>
      </c>
    </row>
    <row r="1125" spans="1:13" x14ac:dyDescent="0.2">
      <c r="A1125" s="23" t="s">
        <v>132</v>
      </c>
      <c r="B1125" s="24">
        <v>7</v>
      </c>
      <c r="C1125" s="25">
        <v>5</v>
      </c>
      <c r="D1125" s="26">
        <v>2</v>
      </c>
      <c r="E1125" s="24">
        <v>7</v>
      </c>
      <c r="F1125" s="25">
        <v>5</v>
      </c>
      <c r="G1125" s="26">
        <v>2</v>
      </c>
      <c r="H1125" s="24">
        <v>11</v>
      </c>
      <c r="I1125" s="25">
        <v>7</v>
      </c>
      <c r="J1125" s="26">
        <v>4</v>
      </c>
      <c r="K1125" s="24">
        <v>56</v>
      </c>
      <c r="L1125" s="61">
        <v>12.759999999999998</v>
      </c>
      <c r="M1125" s="27">
        <v>50.599529780564282</v>
      </c>
    </row>
    <row r="1126" spans="1:13" x14ac:dyDescent="0.2">
      <c r="A1126" s="23" t="s">
        <v>133</v>
      </c>
      <c r="B1126" s="24">
        <v>2</v>
      </c>
      <c r="C1126" s="25">
        <v>2</v>
      </c>
      <c r="D1126" s="26">
        <v>0</v>
      </c>
      <c r="E1126" s="24">
        <v>2</v>
      </c>
      <c r="F1126" s="25">
        <v>2</v>
      </c>
      <c r="G1126" s="26">
        <v>0</v>
      </c>
      <c r="H1126" s="24">
        <v>4</v>
      </c>
      <c r="I1126" s="25">
        <v>4</v>
      </c>
      <c r="J1126" s="26">
        <v>0</v>
      </c>
      <c r="K1126" s="24">
        <v>26</v>
      </c>
      <c r="L1126" s="61">
        <v>4.46</v>
      </c>
      <c r="M1126" s="27">
        <v>52.195067264574</v>
      </c>
    </row>
    <row r="1127" spans="1:13" x14ac:dyDescent="0.2">
      <c r="A1127" s="23" t="s">
        <v>134</v>
      </c>
      <c r="B1127" s="24">
        <v>4</v>
      </c>
      <c r="C1127" s="25">
        <v>3</v>
      </c>
      <c r="D1127" s="26">
        <v>1</v>
      </c>
      <c r="E1127" s="24">
        <v>4</v>
      </c>
      <c r="F1127" s="25">
        <v>3</v>
      </c>
      <c r="G1127" s="26">
        <v>1</v>
      </c>
      <c r="H1127" s="24">
        <v>4</v>
      </c>
      <c r="I1127" s="25">
        <v>3</v>
      </c>
      <c r="J1127" s="26">
        <v>1</v>
      </c>
      <c r="K1127" s="24">
        <v>17</v>
      </c>
      <c r="L1127" s="61">
        <v>4.5000000000000009</v>
      </c>
      <c r="M1127" s="27">
        <v>55.844444444444434</v>
      </c>
    </row>
    <row r="1128" spans="1:13" ht="13.5" thickBot="1" x14ac:dyDescent="0.25">
      <c r="A1128" s="28" t="s">
        <v>135</v>
      </c>
      <c r="B1128" s="29">
        <v>3</v>
      </c>
      <c r="C1128" s="30">
        <v>1</v>
      </c>
      <c r="D1128" s="31">
        <v>2</v>
      </c>
      <c r="E1128" s="29">
        <v>3</v>
      </c>
      <c r="F1128" s="30">
        <v>1</v>
      </c>
      <c r="G1128" s="31">
        <v>2</v>
      </c>
      <c r="H1128" s="29">
        <v>6</v>
      </c>
      <c r="I1128" s="30">
        <v>4</v>
      </c>
      <c r="J1128" s="31">
        <v>2</v>
      </c>
      <c r="K1128" s="29">
        <v>20</v>
      </c>
      <c r="L1128" s="74">
        <v>4.0999999999999996</v>
      </c>
      <c r="M1128" s="32">
        <v>51.256097560975604</v>
      </c>
    </row>
    <row r="1129" spans="1:13" ht="13.5" thickBot="1" x14ac:dyDescent="0.25">
      <c r="A1129" s="1185" t="s">
        <v>115</v>
      </c>
      <c r="B1129" s="1186">
        <v>47</v>
      </c>
      <c r="C1129" s="1187">
        <v>30</v>
      </c>
      <c r="D1129" s="1188">
        <v>28</v>
      </c>
      <c r="E1129" s="1186">
        <v>52</v>
      </c>
      <c r="F1129" s="1187">
        <v>35</v>
      </c>
      <c r="G1129" s="1188">
        <v>28</v>
      </c>
      <c r="H1129" s="1186">
        <f>SUM(H1115:H1128)</f>
        <v>90</v>
      </c>
      <c r="I1129" s="1187">
        <f t="shared" ref="I1129:J1129" si="0">SUM(I1115:I1128)</f>
        <v>50</v>
      </c>
      <c r="J1129" s="1188">
        <f t="shared" si="0"/>
        <v>40</v>
      </c>
      <c r="K1129" s="1186">
        <v>376</v>
      </c>
      <c r="L1129" s="1189">
        <v>101.68999999999998</v>
      </c>
      <c r="M1129" s="1190">
        <v>51.142246041892037</v>
      </c>
    </row>
    <row r="1131" spans="1:13" ht="13.5" thickBot="1" x14ac:dyDescent="0.25">
      <c r="A1131" s="11" t="s">
        <v>300</v>
      </c>
      <c r="B1131" s="11"/>
    </row>
    <row r="1132" spans="1:13" x14ac:dyDescent="0.2">
      <c r="A1132" s="1002" t="s">
        <v>113</v>
      </c>
      <c r="B1132" s="1004" t="s">
        <v>5</v>
      </c>
      <c r="C1132" s="1005"/>
      <c r="D1132" s="1006"/>
      <c r="E1132" s="1004" t="s">
        <v>6</v>
      </c>
      <c r="F1132" s="1005"/>
      <c r="G1132" s="1006"/>
      <c r="H1132" s="1004" t="s">
        <v>7</v>
      </c>
      <c r="I1132" s="1005"/>
      <c r="J1132" s="1006"/>
      <c r="K1132" s="1004" t="s">
        <v>114</v>
      </c>
      <c r="L1132" s="1005"/>
      <c r="M1132" s="1006"/>
    </row>
    <row r="1133" spans="1:13" ht="26.25" thickBot="1" x14ac:dyDescent="0.25">
      <c r="A1133" s="1003"/>
      <c r="B1133" s="12" t="s">
        <v>115</v>
      </c>
      <c r="C1133" s="13" t="s">
        <v>116</v>
      </c>
      <c r="D1133" s="14" t="s">
        <v>117</v>
      </c>
      <c r="E1133" s="12" t="s">
        <v>115</v>
      </c>
      <c r="F1133" s="13" t="s">
        <v>116</v>
      </c>
      <c r="G1133" s="14" t="s">
        <v>117</v>
      </c>
      <c r="H1133" s="12" t="s">
        <v>115</v>
      </c>
      <c r="I1133" s="13" t="s">
        <v>116</v>
      </c>
      <c r="J1133" s="14" t="s">
        <v>117</v>
      </c>
      <c r="K1133" s="15" t="s">
        <v>118</v>
      </c>
      <c r="L1133" s="954" t="s">
        <v>119</v>
      </c>
      <c r="M1133" s="16" t="s">
        <v>120</v>
      </c>
    </row>
    <row r="1134" spans="1:13" x14ac:dyDescent="0.2">
      <c r="A1134" s="17" t="s">
        <v>121</v>
      </c>
      <c r="B1134" s="18">
        <v>3</v>
      </c>
      <c r="C1134" s="19">
        <v>3</v>
      </c>
      <c r="D1134" s="20">
        <v>0</v>
      </c>
      <c r="E1134" s="18">
        <v>3</v>
      </c>
      <c r="F1134" s="19">
        <v>3</v>
      </c>
      <c r="G1134" s="20">
        <v>0</v>
      </c>
      <c r="H1134" s="18">
        <v>3</v>
      </c>
      <c r="I1134" s="19">
        <v>3</v>
      </c>
      <c r="J1134" s="20">
        <v>0</v>
      </c>
      <c r="K1134" s="21">
        <v>12</v>
      </c>
      <c r="L1134" s="56">
        <v>2.39</v>
      </c>
      <c r="M1134" s="22">
        <v>47.048117154811706</v>
      </c>
    </row>
    <row r="1135" spans="1:13" x14ac:dyDescent="0.2">
      <c r="A1135" s="23" t="s">
        <v>123</v>
      </c>
      <c r="B1135" s="24">
        <v>0</v>
      </c>
      <c r="C1135" s="25">
        <v>0</v>
      </c>
      <c r="D1135" s="26">
        <v>0</v>
      </c>
      <c r="E1135" s="24">
        <v>0</v>
      </c>
      <c r="F1135" s="25">
        <v>0</v>
      </c>
      <c r="G1135" s="26">
        <v>0</v>
      </c>
      <c r="H1135" s="24">
        <v>0</v>
      </c>
      <c r="I1135" s="25">
        <v>0</v>
      </c>
      <c r="J1135" s="26">
        <v>0</v>
      </c>
      <c r="K1135" s="24">
        <v>0</v>
      </c>
      <c r="L1135" s="61">
        <v>0</v>
      </c>
      <c r="M1135" s="27">
        <v>0</v>
      </c>
    </row>
    <row r="1136" spans="1:13" x14ac:dyDescent="0.2">
      <c r="A1136" s="23" t="s">
        <v>124</v>
      </c>
      <c r="B1136" s="24">
        <v>1</v>
      </c>
      <c r="C1136" s="25">
        <v>1</v>
      </c>
      <c r="D1136" s="26">
        <v>0</v>
      </c>
      <c r="E1136" s="24">
        <v>1</v>
      </c>
      <c r="F1136" s="25">
        <v>1</v>
      </c>
      <c r="G1136" s="26">
        <v>0</v>
      </c>
      <c r="H1136" s="24">
        <v>1</v>
      </c>
      <c r="I1136" s="25">
        <v>1</v>
      </c>
      <c r="J1136" s="26">
        <v>0</v>
      </c>
      <c r="K1136" s="24">
        <v>2</v>
      </c>
      <c r="L1136" s="61">
        <v>0.28000000000000003</v>
      </c>
      <c r="M1136" s="27">
        <v>66</v>
      </c>
    </row>
    <row r="1137" spans="1:13" x14ac:dyDescent="0.2">
      <c r="A1137" s="23" t="s">
        <v>125</v>
      </c>
      <c r="B1137" s="24">
        <v>1</v>
      </c>
      <c r="C1137" s="25">
        <v>1</v>
      </c>
      <c r="D1137" s="26">
        <v>0</v>
      </c>
      <c r="E1137" s="24">
        <v>1</v>
      </c>
      <c r="F1137" s="25">
        <v>1</v>
      </c>
      <c r="G1137" s="26">
        <v>0</v>
      </c>
      <c r="H1137" s="24">
        <v>1</v>
      </c>
      <c r="I1137" s="25">
        <v>1</v>
      </c>
      <c r="J1137" s="26">
        <v>0</v>
      </c>
      <c r="K1137" s="24">
        <v>2</v>
      </c>
      <c r="L1137" s="61">
        <v>0.35</v>
      </c>
      <c r="M1137" s="27">
        <v>53.071428571428569</v>
      </c>
    </row>
    <row r="1138" spans="1:13" x14ac:dyDescent="0.2">
      <c r="A1138" s="23" t="s">
        <v>126</v>
      </c>
      <c r="B1138" s="24">
        <v>0</v>
      </c>
      <c r="C1138" s="25">
        <v>0</v>
      </c>
      <c r="D1138" s="26">
        <v>0</v>
      </c>
      <c r="E1138" s="24">
        <v>0</v>
      </c>
      <c r="F1138" s="25">
        <v>0</v>
      </c>
      <c r="G1138" s="26">
        <v>0</v>
      </c>
      <c r="H1138" s="24">
        <v>0</v>
      </c>
      <c r="I1138" s="25">
        <v>0</v>
      </c>
      <c r="J1138" s="26">
        <v>0</v>
      </c>
      <c r="K1138" s="24">
        <v>0</v>
      </c>
      <c r="L1138" s="61">
        <v>0</v>
      </c>
      <c r="M1138" s="27">
        <v>0</v>
      </c>
    </row>
    <row r="1139" spans="1:13" x14ac:dyDescent="0.2">
      <c r="A1139" s="23" t="s">
        <v>127</v>
      </c>
      <c r="B1139" s="24">
        <v>5</v>
      </c>
      <c r="C1139" s="25">
        <v>5</v>
      </c>
      <c r="D1139" s="26">
        <v>0</v>
      </c>
      <c r="E1139" s="24">
        <v>5</v>
      </c>
      <c r="F1139" s="25">
        <v>5</v>
      </c>
      <c r="G1139" s="26">
        <v>0</v>
      </c>
      <c r="H1139" s="24">
        <v>5</v>
      </c>
      <c r="I1139" s="25">
        <v>5</v>
      </c>
      <c r="J1139" s="26">
        <v>0</v>
      </c>
      <c r="K1139" s="24">
        <v>13</v>
      </c>
      <c r="L1139" s="61">
        <v>2.7</v>
      </c>
      <c r="M1139" s="27">
        <v>45.185185185185183</v>
      </c>
    </row>
    <row r="1140" spans="1:13" x14ac:dyDescent="0.2">
      <c r="A1140" s="23" t="s">
        <v>128</v>
      </c>
      <c r="B1140" s="24">
        <v>0</v>
      </c>
      <c r="C1140" s="25">
        <v>0</v>
      </c>
      <c r="D1140" s="26">
        <v>0</v>
      </c>
      <c r="E1140" s="24">
        <v>0</v>
      </c>
      <c r="F1140" s="25">
        <v>0</v>
      </c>
      <c r="G1140" s="26">
        <v>0</v>
      </c>
      <c r="H1140" s="24">
        <v>0</v>
      </c>
      <c r="I1140" s="25">
        <v>0</v>
      </c>
      <c r="J1140" s="26">
        <v>0</v>
      </c>
      <c r="K1140" s="24">
        <v>0</v>
      </c>
      <c r="L1140" s="61">
        <v>0</v>
      </c>
      <c r="M1140" s="27">
        <v>0</v>
      </c>
    </row>
    <row r="1141" spans="1:13" x14ac:dyDescent="0.2">
      <c r="A1141" s="23" t="s">
        <v>129</v>
      </c>
      <c r="B1141" s="24">
        <v>0</v>
      </c>
      <c r="C1141" s="25">
        <v>0</v>
      </c>
      <c r="D1141" s="26">
        <v>0</v>
      </c>
      <c r="E1141" s="24">
        <v>0</v>
      </c>
      <c r="F1141" s="25">
        <v>0</v>
      </c>
      <c r="G1141" s="26">
        <v>0</v>
      </c>
      <c r="H1141" s="24">
        <v>0</v>
      </c>
      <c r="I1141" s="25">
        <v>0</v>
      </c>
      <c r="J1141" s="26">
        <v>0</v>
      </c>
      <c r="K1141" s="24">
        <v>0</v>
      </c>
      <c r="L1141" s="61">
        <v>0</v>
      </c>
      <c r="M1141" s="27">
        <v>0</v>
      </c>
    </row>
    <row r="1142" spans="1:13" x14ac:dyDescent="0.2">
      <c r="A1142" s="23" t="s">
        <v>130</v>
      </c>
      <c r="B1142" s="24">
        <v>5</v>
      </c>
      <c r="C1142" s="25">
        <v>5</v>
      </c>
      <c r="D1142" s="26">
        <v>0</v>
      </c>
      <c r="E1142" s="24">
        <v>5</v>
      </c>
      <c r="F1142" s="25">
        <v>5</v>
      </c>
      <c r="G1142" s="26">
        <v>0</v>
      </c>
      <c r="H1142" s="24">
        <v>5</v>
      </c>
      <c r="I1142" s="25">
        <v>5</v>
      </c>
      <c r="J1142" s="26">
        <v>0</v>
      </c>
      <c r="K1142" s="24">
        <v>13</v>
      </c>
      <c r="L1142" s="61">
        <v>1.1700000000000004</v>
      </c>
      <c r="M1142" s="27">
        <v>44.961538461538453</v>
      </c>
    </row>
    <row r="1143" spans="1:13" x14ac:dyDescent="0.2">
      <c r="A1143" s="23" t="s">
        <v>131</v>
      </c>
      <c r="B1143" s="24">
        <v>5</v>
      </c>
      <c r="C1143" s="25">
        <v>5</v>
      </c>
      <c r="D1143" s="26">
        <v>0</v>
      </c>
      <c r="E1143" s="24">
        <v>5</v>
      </c>
      <c r="F1143" s="25">
        <v>5</v>
      </c>
      <c r="G1143" s="26">
        <v>0</v>
      </c>
      <c r="H1143" s="24">
        <v>5</v>
      </c>
      <c r="I1143" s="25">
        <v>5</v>
      </c>
      <c r="J1143" s="26">
        <v>0</v>
      </c>
      <c r="K1143" s="24">
        <v>6</v>
      </c>
      <c r="L1143" s="61">
        <v>0.78</v>
      </c>
      <c r="M1143" s="27">
        <v>53.487179487179482</v>
      </c>
    </row>
    <row r="1144" spans="1:13" x14ac:dyDescent="0.2">
      <c r="A1144" s="23" t="s">
        <v>132</v>
      </c>
      <c r="B1144" s="24">
        <v>7</v>
      </c>
      <c r="C1144" s="25">
        <v>7</v>
      </c>
      <c r="D1144" s="26">
        <v>0</v>
      </c>
      <c r="E1144" s="24">
        <v>7</v>
      </c>
      <c r="F1144" s="25">
        <v>7</v>
      </c>
      <c r="G1144" s="26">
        <v>0</v>
      </c>
      <c r="H1144" s="24">
        <v>7</v>
      </c>
      <c r="I1144" s="25">
        <v>7</v>
      </c>
      <c r="J1144" s="26">
        <v>0</v>
      </c>
      <c r="K1144" s="24">
        <v>30</v>
      </c>
      <c r="L1144" s="61">
        <v>5.7000000000000011</v>
      </c>
      <c r="M1144" s="27">
        <v>49.524561403508763</v>
      </c>
    </row>
    <row r="1145" spans="1:13" x14ac:dyDescent="0.2">
      <c r="A1145" s="23" t="s">
        <v>133</v>
      </c>
      <c r="B1145" s="24">
        <v>5</v>
      </c>
      <c r="C1145" s="25">
        <v>5</v>
      </c>
      <c r="D1145" s="26">
        <v>0</v>
      </c>
      <c r="E1145" s="24">
        <v>5</v>
      </c>
      <c r="F1145" s="25">
        <v>5</v>
      </c>
      <c r="G1145" s="26">
        <v>0</v>
      </c>
      <c r="H1145" s="24">
        <v>6</v>
      </c>
      <c r="I1145" s="25">
        <v>6</v>
      </c>
      <c r="J1145" s="26">
        <v>0</v>
      </c>
      <c r="K1145" s="24">
        <v>16</v>
      </c>
      <c r="L1145" s="61">
        <v>2.7399999999999993</v>
      </c>
      <c r="M1145" s="27">
        <v>49.540145985401473</v>
      </c>
    </row>
    <row r="1146" spans="1:13" x14ac:dyDescent="0.2">
      <c r="A1146" s="23" t="s">
        <v>134</v>
      </c>
      <c r="B1146" s="24">
        <v>11</v>
      </c>
      <c r="C1146" s="25">
        <v>11</v>
      </c>
      <c r="D1146" s="26">
        <v>0</v>
      </c>
      <c r="E1146" s="24">
        <v>11</v>
      </c>
      <c r="F1146" s="25">
        <v>11</v>
      </c>
      <c r="G1146" s="26">
        <v>0</v>
      </c>
      <c r="H1146" s="24">
        <v>11</v>
      </c>
      <c r="I1146" s="25">
        <v>11</v>
      </c>
      <c r="J1146" s="26">
        <v>0</v>
      </c>
      <c r="K1146" s="24">
        <v>20</v>
      </c>
      <c r="L1146" s="61">
        <v>1.9900000000000004</v>
      </c>
      <c r="M1146" s="27">
        <v>54.243718592964811</v>
      </c>
    </row>
    <row r="1147" spans="1:13" ht="13.5" thickBot="1" x14ac:dyDescent="0.25">
      <c r="A1147" s="28" t="s">
        <v>135</v>
      </c>
      <c r="B1147" s="29">
        <v>2</v>
      </c>
      <c r="C1147" s="30">
        <v>2</v>
      </c>
      <c r="D1147" s="31">
        <v>0</v>
      </c>
      <c r="E1147" s="29">
        <v>2</v>
      </c>
      <c r="F1147" s="30">
        <v>2</v>
      </c>
      <c r="G1147" s="31">
        <v>0</v>
      </c>
      <c r="H1147" s="29">
        <v>2</v>
      </c>
      <c r="I1147" s="30">
        <v>2</v>
      </c>
      <c r="J1147" s="31">
        <v>0</v>
      </c>
      <c r="K1147" s="29">
        <v>12</v>
      </c>
      <c r="L1147" s="74">
        <v>1.0900000000000001</v>
      </c>
      <c r="M1147" s="32">
        <v>50.224770642201833</v>
      </c>
    </row>
    <row r="1148" spans="1:13" ht="13.5" thickBot="1" x14ac:dyDescent="0.25">
      <c r="A1148" s="1185" t="s">
        <v>115</v>
      </c>
      <c r="B1148" s="1186">
        <v>45</v>
      </c>
      <c r="C1148" s="1187">
        <v>45</v>
      </c>
      <c r="D1148" s="1188">
        <v>0</v>
      </c>
      <c r="E1148" s="1186">
        <v>45</v>
      </c>
      <c r="F1148" s="1187">
        <v>45</v>
      </c>
      <c r="G1148" s="1188">
        <v>0</v>
      </c>
      <c r="H1148" s="1186">
        <v>46</v>
      </c>
      <c r="I1148" s="1187">
        <v>46</v>
      </c>
      <c r="J1148" s="1188">
        <v>0</v>
      </c>
      <c r="K1148" s="1186">
        <v>126</v>
      </c>
      <c r="L1148" s="1189">
        <v>19.190000000000001</v>
      </c>
      <c r="M1148" s="1190">
        <v>49.324908806670138</v>
      </c>
    </row>
  </sheetData>
  <mergeCells count="300">
    <mergeCell ref="A11:A12"/>
    <mergeCell ref="B11:D11"/>
    <mergeCell ref="E11:G11"/>
    <mergeCell ref="H11:J11"/>
    <mergeCell ref="K11:M11"/>
    <mergeCell ref="A30:A31"/>
    <mergeCell ref="B30:D30"/>
    <mergeCell ref="E30:G30"/>
    <mergeCell ref="H30:J30"/>
    <mergeCell ref="K30:M30"/>
    <mergeCell ref="A49:A50"/>
    <mergeCell ref="B49:D49"/>
    <mergeCell ref="E49:G49"/>
    <mergeCell ref="H49:J49"/>
    <mergeCell ref="K49:M49"/>
    <mergeCell ref="A68:A69"/>
    <mergeCell ref="B68:D68"/>
    <mergeCell ref="E68:G68"/>
    <mergeCell ref="H68:J68"/>
    <mergeCell ref="K68:M68"/>
    <mergeCell ref="A87:A88"/>
    <mergeCell ref="B87:D87"/>
    <mergeCell ref="E87:G87"/>
    <mergeCell ref="H87:J87"/>
    <mergeCell ref="K87:M87"/>
    <mergeCell ref="A106:A107"/>
    <mergeCell ref="B106:D106"/>
    <mergeCell ref="E106:G106"/>
    <mergeCell ref="H106:J106"/>
    <mergeCell ref="K106:M106"/>
    <mergeCell ref="A125:A126"/>
    <mergeCell ref="B125:D125"/>
    <mergeCell ref="E125:G125"/>
    <mergeCell ref="H125:J125"/>
    <mergeCell ref="K125:M125"/>
    <mergeCell ref="A144:A145"/>
    <mergeCell ref="B144:D144"/>
    <mergeCell ref="E144:G144"/>
    <mergeCell ref="H144:J144"/>
    <mergeCell ref="K144:M144"/>
    <mergeCell ref="A163:A164"/>
    <mergeCell ref="B163:D163"/>
    <mergeCell ref="E163:G163"/>
    <mergeCell ref="H163:J163"/>
    <mergeCell ref="K163:M163"/>
    <mergeCell ref="A182:A183"/>
    <mergeCell ref="B182:D182"/>
    <mergeCell ref="E182:G182"/>
    <mergeCell ref="H182:J182"/>
    <mergeCell ref="K182:M182"/>
    <mergeCell ref="A201:A202"/>
    <mergeCell ref="B201:D201"/>
    <mergeCell ref="E201:G201"/>
    <mergeCell ref="H201:J201"/>
    <mergeCell ref="K201:M201"/>
    <mergeCell ref="A220:A221"/>
    <mergeCell ref="B220:D220"/>
    <mergeCell ref="E220:G220"/>
    <mergeCell ref="H220:J220"/>
    <mergeCell ref="K220:M220"/>
    <mergeCell ref="A239:A240"/>
    <mergeCell ref="B239:D239"/>
    <mergeCell ref="E239:G239"/>
    <mergeCell ref="H239:J239"/>
    <mergeCell ref="K239:M239"/>
    <mergeCell ref="A258:A259"/>
    <mergeCell ref="B258:D258"/>
    <mergeCell ref="E258:G258"/>
    <mergeCell ref="H258:J258"/>
    <mergeCell ref="K258:M258"/>
    <mergeCell ref="A277:A278"/>
    <mergeCell ref="B277:D277"/>
    <mergeCell ref="E277:G277"/>
    <mergeCell ref="H277:J277"/>
    <mergeCell ref="K277:M277"/>
    <mergeCell ref="A296:A297"/>
    <mergeCell ref="B296:D296"/>
    <mergeCell ref="E296:G296"/>
    <mergeCell ref="H296:J296"/>
    <mergeCell ref="K296:M296"/>
    <mergeCell ref="A315:A316"/>
    <mergeCell ref="B315:D315"/>
    <mergeCell ref="E315:G315"/>
    <mergeCell ref="H315:J315"/>
    <mergeCell ref="K315:M315"/>
    <mergeCell ref="A334:A335"/>
    <mergeCell ref="B334:D334"/>
    <mergeCell ref="E334:G334"/>
    <mergeCell ref="H334:J334"/>
    <mergeCell ref="K334:M334"/>
    <mergeCell ref="A353:A354"/>
    <mergeCell ref="B353:D353"/>
    <mergeCell ref="E353:G353"/>
    <mergeCell ref="H353:J353"/>
    <mergeCell ref="K353:M353"/>
    <mergeCell ref="A372:A373"/>
    <mergeCell ref="B372:D372"/>
    <mergeCell ref="E372:G372"/>
    <mergeCell ref="H372:J372"/>
    <mergeCell ref="K372:M372"/>
    <mergeCell ref="A391:A392"/>
    <mergeCell ref="B391:D391"/>
    <mergeCell ref="E391:G391"/>
    <mergeCell ref="H391:J391"/>
    <mergeCell ref="K391:M391"/>
    <mergeCell ref="A410:A411"/>
    <mergeCell ref="B410:D410"/>
    <mergeCell ref="E410:G410"/>
    <mergeCell ref="H410:J410"/>
    <mergeCell ref="K410:M410"/>
    <mergeCell ref="A429:A430"/>
    <mergeCell ref="B429:D429"/>
    <mergeCell ref="E429:G429"/>
    <mergeCell ref="H429:J429"/>
    <mergeCell ref="K429:M429"/>
    <mergeCell ref="A448:A449"/>
    <mergeCell ref="B448:D448"/>
    <mergeCell ref="E448:G448"/>
    <mergeCell ref="H448:J448"/>
    <mergeCell ref="K448:M448"/>
    <mergeCell ref="A467:A468"/>
    <mergeCell ref="B467:D467"/>
    <mergeCell ref="E467:G467"/>
    <mergeCell ref="H467:J467"/>
    <mergeCell ref="K467:M467"/>
    <mergeCell ref="A486:A487"/>
    <mergeCell ref="B486:D486"/>
    <mergeCell ref="E486:G486"/>
    <mergeCell ref="H486:J486"/>
    <mergeCell ref="K486:M486"/>
    <mergeCell ref="A505:A506"/>
    <mergeCell ref="B505:D505"/>
    <mergeCell ref="E505:G505"/>
    <mergeCell ref="H505:J505"/>
    <mergeCell ref="K505:M505"/>
    <mergeCell ref="A524:A525"/>
    <mergeCell ref="B524:D524"/>
    <mergeCell ref="E524:G524"/>
    <mergeCell ref="H524:J524"/>
    <mergeCell ref="K524:M524"/>
    <mergeCell ref="A543:A544"/>
    <mergeCell ref="B543:D543"/>
    <mergeCell ref="E543:G543"/>
    <mergeCell ref="H543:J543"/>
    <mergeCell ref="K543:M543"/>
    <mergeCell ref="A562:A563"/>
    <mergeCell ref="B562:D562"/>
    <mergeCell ref="E562:G562"/>
    <mergeCell ref="H562:J562"/>
    <mergeCell ref="K562:M562"/>
    <mergeCell ref="A581:A582"/>
    <mergeCell ref="B581:D581"/>
    <mergeCell ref="E581:G581"/>
    <mergeCell ref="H581:J581"/>
    <mergeCell ref="K581:M581"/>
    <mergeCell ref="A600:A601"/>
    <mergeCell ref="B600:D600"/>
    <mergeCell ref="E600:G600"/>
    <mergeCell ref="H600:J600"/>
    <mergeCell ref="K600:M600"/>
    <mergeCell ref="A619:A620"/>
    <mergeCell ref="B619:D619"/>
    <mergeCell ref="E619:G619"/>
    <mergeCell ref="H619:J619"/>
    <mergeCell ref="K619:M619"/>
    <mergeCell ref="A638:A639"/>
    <mergeCell ref="B638:D638"/>
    <mergeCell ref="E638:G638"/>
    <mergeCell ref="H638:J638"/>
    <mergeCell ref="K638:M638"/>
    <mergeCell ref="A657:A658"/>
    <mergeCell ref="B657:D657"/>
    <mergeCell ref="E657:G657"/>
    <mergeCell ref="H657:J657"/>
    <mergeCell ref="K657:M657"/>
    <mergeCell ref="A676:A677"/>
    <mergeCell ref="B676:D676"/>
    <mergeCell ref="E676:G676"/>
    <mergeCell ref="H676:J676"/>
    <mergeCell ref="K676:M676"/>
    <mergeCell ref="A695:A696"/>
    <mergeCell ref="B695:D695"/>
    <mergeCell ref="E695:G695"/>
    <mergeCell ref="H695:J695"/>
    <mergeCell ref="K695:M695"/>
    <mergeCell ref="A714:A715"/>
    <mergeCell ref="B714:D714"/>
    <mergeCell ref="E714:G714"/>
    <mergeCell ref="H714:J714"/>
    <mergeCell ref="K714:M714"/>
    <mergeCell ref="A733:A734"/>
    <mergeCell ref="B733:D733"/>
    <mergeCell ref="E733:G733"/>
    <mergeCell ref="H733:J733"/>
    <mergeCell ref="K733:M733"/>
    <mergeCell ref="A752:A753"/>
    <mergeCell ref="B752:D752"/>
    <mergeCell ref="E752:G752"/>
    <mergeCell ref="H752:J752"/>
    <mergeCell ref="K752:M752"/>
    <mergeCell ref="A771:A772"/>
    <mergeCell ref="B771:D771"/>
    <mergeCell ref="E771:G771"/>
    <mergeCell ref="H771:J771"/>
    <mergeCell ref="K771:M771"/>
    <mergeCell ref="A790:A791"/>
    <mergeCell ref="B790:D790"/>
    <mergeCell ref="E790:G790"/>
    <mergeCell ref="H790:J790"/>
    <mergeCell ref="K790:M790"/>
    <mergeCell ref="A809:A810"/>
    <mergeCell ref="B809:D809"/>
    <mergeCell ref="E809:G809"/>
    <mergeCell ref="H809:J809"/>
    <mergeCell ref="K809:M809"/>
    <mergeCell ref="A828:A829"/>
    <mergeCell ref="B828:D828"/>
    <mergeCell ref="E828:G828"/>
    <mergeCell ref="H828:J828"/>
    <mergeCell ref="K828:M828"/>
    <mergeCell ref="A847:A848"/>
    <mergeCell ref="B847:D847"/>
    <mergeCell ref="E847:G847"/>
    <mergeCell ref="H847:J847"/>
    <mergeCell ref="K847:M847"/>
    <mergeCell ref="A866:A867"/>
    <mergeCell ref="B866:D866"/>
    <mergeCell ref="E866:G866"/>
    <mergeCell ref="H866:J866"/>
    <mergeCell ref="K866:M866"/>
    <mergeCell ref="A885:A886"/>
    <mergeCell ref="B885:D885"/>
    <mergeCell ref="E885:G885"/>
    <mergeCell ref="H885:J885"/>
    <mergeCell ref="K885:M885"/>
    <mergeCell ref="A904:A905"/>
    <mergeCell ref="B904:D904"/>
    <mergeCell ref="E904:G904"/>
    <mergeCell ref="H904:J904"/>
    <mergeCell ref="K904:M904"/>
    <mergeCell ref="A923:A924"/>
    <mergeCell ref="B923:D923"/>
    <mergeCell ref="E923:G923"/>
    <mergeCell ref="H923:J923"/>
    <mergeCell ref="K923:M923"/>
    <mergeCell ref="A942:A943"/>
    <mergeCell ref="B942:D942"/>
    <mergeCell ref="E942:G942"/>
    <mergeCell ref="H942:J942"/>
    <mergeCell ref="K942:M942"/>
    <mergeCell ref="A961:A962"/>
    <mergeCell ref="B961:D961"/>
    <mergeCell ref="E961:G961"/>
    <mergeCell ref="H961:J961"/>
    <mergeCell ref="K961:M961"/>
    <mergeCell ref="A980:A981"/>
    <mergeCell ref="B980:D980"/>
    <mergeCell ref="E980:G980"/>
    <mergeCell ref="H980:J980"/>
    <mergeCell ref="K980:M980"/>
    <mergeCell ref="A999:A1000"/>
    <mergeCell ref="B999:D999"/>
    <mergeCell ref="E999:G999"/>
    <mergeCell ref="H999:J999"/>
    <mergeCell ref="K999:M999"/>
    <mergeCell ref="A1018:A1019"/>
    <mergeCell ref="B1018:D1018"/>
    <mergeCell ref="E1018:G1018"/>
    <mergeCell ref="H1018:J1018"/>
    <mergeCell ref="K1018:M1018"/>
    <mergeCell ref="A1037:A1038"/>
    <mergeCell ref="B1037:D1037"/>
    <mergeCell ref="E1037:G1037"/>
    <mergeCell ref="H1037:J1037"/>
    <mergeCell ref="K1037:M1037"/>
    <mergeCell ref="A1056:A1057"/>
    <mergeCell ref="B1056:D1056"/>
    <mergeCell ref="E1056:G1056"/>
    <mergeCell ref="H1056:J1056"/>
    <mergeCell ref="K1056:M1056"/>
    <mergeCell ref="A1075:A1076"/>
    <mergeCell ref="B1075:D1075"/>
    <mergeCell ref="E1075:G1075"/>
    <mergeCell ref="H1075:J1075"/>
    <mergeCell ref="K1075:M1075"/>
    <mergeCell ref="A1094:A1095"/>
    <mergeCell ref="B1094:D1094"/>
    <mergeCell ref="E1094:G1094"/>
    <mergeCell ref="H1094:J1094"/>
    <mergeCell ref="K1094:M1094"/>
    <mergeCell ref="A1113:A1114"/>
    <mergeCell ref="B1113:D1113"/>
    <mergeCell ref="E1113:G1113"/>
    <mergeCell ref="H1113:J1113"/>
    <mergeCell ref="K1113:M1113"/>
    <mergeCell ref="A1132:A1133"/>
    <mergeCell ref="B1132:D1132"/>
    <mergeCell ref="E1132:G1132"/>
    <mergeCell ref="H1132:J1132"/>
    <mergeCell ref="K1132:M1132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69" fitToHeight="20" orientation="portrait" r:id="rId1"/>
  <rowBreaks count="2" manualBreakCount="2">
    <brk id="84" max="12" man="1"/>
    <brk id="16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11" width="8.140625" style="8" customWidth="1"/>
    <col min="12" max="12" width="8.140625" style="49" customWidth="1"/>
    <col min="13" max="13" width="8.140625" style="8" customWidth="1"/>
    <col min="14" max="16384" width="9.140625" style="8"/>
  </cols>
  <sheetData>
    <row r="1" spans="1:13" ht="15.75" x14ac:dyDescent="0.25">
      <c r="A1" s="3" t="s">
        <v>107</v>
      </c>
      <c r="B1" s="3"/>
    </row>
    <row r="3" spans="1:13" ht="15.75" x14ac:dyDescent="0.25">
      <c r="A3" s="3" t="s">
        <v>3324</v>
      </c>
      <c r="B3" s="3"/>
    </row>
    <row r="4" spans="1:13" x14ac:dyDescent="0.2">
      <c r="A4" s="9"/>
      <c r="B4" s="9"/>
    </row>
    <row r="5" spans="1:13" x14ac:dyDescent="0.2">
      <c r="A5" s="10" t="s">
        <v>108</v>
      </c>
      <c r="B5" s="10"/>
    </row>
    <row r="6" spans="1:13" x14ac:dyDescent="0.2">
      <c r="A6" s="10" t="s">
        <v>109</v>
      </c>
      <c r="B6" s="10"/>
    </row>
    <row r="7" spans="1:13" x14ac:dyDescent="0.2">
      <c r="A7" s="10" t="s">
        <v>138</v>
      </c>
      <c r="B7" s="10"/>
    </row>
    <row r="8" spans="1:13" x14ac:dyDescent="0.2">
      <c r="A8" s="10" t="s">
        <v>139</v>
      </c>
      <c r="B8" s="10"/>
    </row>
    <row r="9" spans="1:13" x14ac:dyDescent="0.2">
      <c r="A9" s="10"/>
      <c r="B9" s="10"/>
    </row>
    <row r="10" spans="1:13" ht="13.5" thickBot="1" x14ac:dyDescent="0.25">
      <c r="A10" s="11" t="s">
        <v>301</v>
      </c>
      <c r="B10" s="11"/>
    </row>
    <row r="11" spans="1:13" ht="12.75" customHeight="1" x14ac:dyDescent="0.2">
      <c r="A11" s="1002" t="s">
        <v>113</v>
      </c>
      <c r="B11" s="1004" t="s">
        <v>5</v>
      </c>
      <c r="C11" s="1005"/>
      <c r="D11" s="1006"/>
      <c r="E11" s="1004" t="s">
        <v>6</v>
      </c>
      <c r="F11" s="1005"/>
      <c r="G11" s="1006"/>
      <c r="H11" s="1004" t="s">
        <v>7</v>
      </c>
      <c r="I11" s="1005"/>
      <c r="J11" s="1006"/>
      <c r="K11" s="1007" t="s">
        <v>200</v>
      </c>
      <c r="L11" s="1008"/>
      <c r="M11" s="1009"/>
    </row>
    <row r="12" spans="1:13" ht="26.25" thickBot="1" x14ac:dyDescent="0.25">
      <c r="A12" s="1003"/>
      <c r="B12" s="12" t="s">
        <v>115</v>
      </c>
      <c r="C12" s="13" t="s">
        <v>116</v>
      </c>
      <c r="D12" s="14" t="s">
        <v>117</v>
      </c>
      <c r="E12" s="12" t="s">
        <v>115</v>
      </c>
      <c r="F12" s="13" t="s">
        <v>116</v>
      </c>
      <c r="G12" s="14" t="s">
        <v>117</v>
      </c>
      <c r="H12" s="12" t="s">
        <v>115</v>
      </c>
      <c r="I12" s="13" t="s">
        <v>116</v>
      </c>
      <c r="J12" s="45" t="s">
        <v>117</v>
      </c>
      <c r="K12" s="15" t="s">
        <v>118</v>
      </c>
      <c r="L12" s="954" t="s">
        <v>119</v>
      </c>
      <c r="M12" s="16" t="s">
        <v>120</v>
      </c>
    </row>
    <row r="13" spans="1:13" x14ac:dyDescent="0.2">
      <c r="A13" s="17" t="s">
        <v>121</v>
      </c>
      <c r="B13" s="18">
        <v>9</v>
      </c>
      <c r="C13" s="19">
        <v>0</v>
      </c>
      <c r="D13" s="20">
        <v>9</v>
      </c>
      <c r="E13" s="18">
        <v>9</v>
      </c>
      <c r="F13" s="19">
        <v>0</v>
      </c>
      <c r="G13" s="20">
        <v>9</v>
      </c>
      <c r="H13" s="18">
        <v>10</v>
      </c>
      <c r="I13" s="19">
        <v>0</v>
      </c>
      <c r="J13" s="20">
        <v>10</v>
      </c>
      <c r="K13" s="21">
        <v>181</v>
      </c>
      <c r="L13" s="56">
        <v>167.16</v>
      </c>
      <c r="M13" s="22">
        <v>49.286312514955739</v>
      </c>
    </row>
    <row r="14" spans="1:13" x14ac:dyDescent="0.2">
      <c r="A14" s="23" t="s">
        <v>123</v>
      </c>
      <c r="B14" s="24">
        <v>10</v>
      </c>
      <c r="C14" s="25">
        <v>0</v>
      </c>
      <c r="D14" s="26">
        <v>10</v>
      </c>
      <c r="E14" s="24">
        <v>10</v>
      </c>
      <c r="F14" s="25">
        <v>0</v>
      </c>
      <c r="G14" s="26">
        <v>10</v>
      </c>
      <c r="H14" s="24">
        <v>10</v>
      </c>
      <c r="I14" s="25">
        <v>0</v>
      </c>
      <c r="J14" s="26">
        <v>10</v>
      </c>
      <c r="K14" s="24">
        <v>84</v>
      </c>
      <c r="L14" s="61">
        <v>64.650000000000006</v>
      </c>
      <c r="M14" s="27">
        <v>50.541763341067281</v>
      </c>
    </row>
    <row r="15" spans="1:13" x14ac:dyDescent="0.2">
      <c r="A15" s="23" t="s">
        <v>124</v>
      </c>
      <c r="B15" s="24">
        <v>2</v>
      </c>
      <c r="C15" s="25">
        <v>1</v>
      </c>
      <c r="D15" s="26">
        <v>1</v>
      </c>
      <c r="E15" s="24">
        <v>2</v>
      </c>
      <c r="F15" s="25">
        <v>1</v>
      </c>
      <c r="G15" s="26">
        <v>1</v>
      </c>
      <c r="H15" s="24">
        <v>2</v>
      </c>
      <c r="I15" s="25">
        <v>1</v>
      </c>
      <c r="J15" s="26">
        <v>1</v>
      </c>
      <c r="K15" s="24">
        <v>20</v>
      </c>
      <c r="L15" s="61">
        <v>17.7</v>
      </c>
      <c r="M15" s="27">
        <v>52.118644067796609</v>
      </c>
    </row>
    <row r="16" spans="1:13" x14ac:dyDescent="0.2">
      <c r="A16" s="23" t="s">
        <v>125</v>
      </c>
      <c r="B16" s="24">
        <v>2</v>
      </c>
      <c r="C16" s="25">
        <v>0</v>
      </c>
      <c r="D16" s="26">
        <v>2</v>
      </c>
      <c r="E16" s="24">
        <v>2</v>
      </c>
      <c r="F16" s="25">
        <v>0</v>
      </c>
      <c r="G16" s="26">
        <v>2</v>
      </c>
      <c r="H16" s="24">
        <v>2</v>
      </c>
      <c r="I16" s="25">
        <v>0</v>
      </c>
      <c r="J16" s="26">
        <v>2</v>
      </c>
      <c r="K16" s="24">
        <v>41</v>
      </c>
      <c r="L16" s="61">
        <v>35.540000000000006</v>
      </c>
      <c r="M16" s="27">
        <v>43.133370849746761</v>
      </c>
    </row>
    <row r="17" spans="1:13" x14ac:dyDescent="0.2">
      <c r="A17" s="23" t="s">
        <v>126</v>
      </c>
      <c r="B17" s="24">
        <v>2</v>
      </c>
      <c r="C17" s="25">
        <v>0</v>
      </c>
      <c r="D17" s="26">
        <v>2</v>
      </c>
      <c r="E17" s="24">
        <v>3</v>
      </c>
      <c r="F17" s="25">
        <v>0</v>
      </c>
      <c r="G17" s="26">
        <v>3</v>
      </c>
      <c r="H17" s="24">
        <v>4</v>
      </c>
      <c r="I17" s="25">
        <v>0</v>
      </c>
      <c r="J17" s="26">
        <v>4</v>
      </c>
      <c r="K17" s="24">
        <v>24</v>
      </c>
      <c r="L17" s="61">
        <v>22.280000000000005</v>
      </c>
      <c r="M17" s="27">
        <v>46.624775583482929</v>
      </c>
    </row>
    <row r="18" spans="1:13" x14ac:dyDescent="0.2">
      <c r="A18" s="23" t="s">
        <v>127</v>
      </c>
      <c r="B18" s="24">
        <v>1</v>
      </c>
      <c r="C18" s="25">
        <v>0</v>
      </c>
      <c r="D18" s="26">
        <v>1</v>
      </c>
      <c r="E18" s="24">
        <v>3</v>
      </c>
      <c r="F18" s="25">
        <v>0</v>
      </c>
      <c r="G18" s="26">
        <v>3</v>
      </c>
      <c r="H18" s="24">
        <v>4</v>
      </c>
      <c r="I18" s="25">
        <v>0</v>
      </c>
      <c r="J18" s="26">
        <v>4</v>
      </c>
      <c r="K18" s="24">
        <v>68</v>
      </c>
      <c r="L18" s="61">
        <v>60.55</v>
      </c>
      <c r="M18" s="27">
        <v>49.522295623451697</v>
      </c>
    </row>
    <row r="19" spans="1:13" x14ac:dyDescent="0.2">
      <c r="A19" s="23" t="s">
        <v>128</v>
      </c>
      <c r="B19" s="24">
        <v>2</v>
      </c>
      <c r="C19" s="25">
        <v>0</v>
      </c>
      <c r="D19" s="26">
        <v>2</v>
      </c>
      <c r="E19" s="24">
        <v>2</v>
      </c>
      <c r="F19" s="25">
        <v>0</v>
      </c>
      <c r="G19" s="26">
        <v>2</v>
      </c>
      <c r="H19" s="24">
        <v>2</v>
      </c>
      <c r="I19" s="25">
        <v>0</v>
      </c>
      <c r="J19" s="26">
        <v>2</v>
      </c>
      <c r="K19" s="24">
        <v>29</v>
      </c>
      <c r="L19" s="61">
        <v>24.79</v>
      </c>
      <c r="M19" s="27">
        <v>45.950181524808393</v>
      </c>
    </row>
    <row r="20" spans="1:13" x14ac:dyDescent="0.2">
      <c r="A20" s="23" t="s">
        <v>129</v>
      </c>
      <c r="B20" s="24">
        <v>4</v>
      </c>
      <c r="C20" s="25">
        <v>0</v>
      </c>
      <c r="D20" s="26">
        <v>4</v>
      </c>
      <c r="E20" s="24">
        <v>4</v>
      </c>
      <c r="F20" s="25">
        <v>0</v>
      </c>
      <c r="G20" s="26">
        <v>4</v>
      </c>
      <c r="H20" s="24">
        <v>6</v>
      </c>
      <c r="I20" s="25">
        <v>0</v>
      </c>
      <c r="J20" s="26">
        <v>6</v>
      </c>
      <c r="K20" s="24">
        <v>80</v>
      </c>
      <c r="L20" s="61">
        <v>63.470000000000006</v>
      </c>
      <c r="M20" s="27">
        <v>45.067354655742868</v>
      </c>
    </row>
    <row r="21" spans="1:13" x14ac:dyDescent="0.2">
      <c r="A21" s="23" t="s">
        <v>130</v>
      </c>
      <c r="B21" s="24">
        <v>1</v>
      </c>
      <c r="C21" s="25">
        <v>0</v>
      </c>
      <c r="D21" s="26">
        <v>1</v>
      </c>
      <c r="E21" s="24">
        <v>5</v>
      </c>
      <c r="F21" s="25">
        <v>0</v>
      </c>
      <c r="G21" s="26">
        <v>5</v>
      </c>
      <c r="H21" s="24">
        <v>5</v>
      </c>
      <c r="I21" s="25">
        <v>0</v>
      </c>
      <c r="J21" s="26">
        <v>5</v>
      </c>
      <c r="K21" s="24">
        <v>62</v>
      </c>
      <c r="L21" s="61">
        <v>48.309999999999995</v>
      </c>
      <c r="M21" s="27">
        <v>47.620264955495763</v>
      </c>
    </row>
    <row r="22" spans="1:13" x14ac:dyDescent="0.2">
      <c r="A22" s="23" t="s">
        <v>131</v>
      </c>
      <c r="B22" s="24">
        <v>3</v>
      </c>
      <c r="C22" s="25">
        <v>0</v>
      </c>
      <c r="D22" s="26">
        <v>3</v>
      </c>
      <c r="E22" s="24">
        <v>3</v>
      </c>
      <c r="F22" s="25">
        <v>0</v>
      </c>
      <c r="G22" s="26">
        <v>3</v>
      </c>
      <c r="H22" s="24">
        <v>3</v>
      </c>
      <c r="I22" s="25">
        <v>0</v>
      </c>
      <c r="J22" s="26">
        <v>3</v>
      </c>
      <c r="K22" s="24">
        <v>37</v>
      </c>
      <c r="L22" s="61">
        <v>21.79</v>
      </c>
      <c r="M22" s="27">
        <v>44.904772831574121</v>
      </c>
    </row>
    <row r="23" spans="1:13" x14ac:dyDescent="0.2">
      <c r="A23" s="23" t="s">
        <v>132</v>
      </c>
      <c r="B23" s="24">
        <v>5</v>
      </c>
      <c r="C23" s="25">
        <v>0</v>
      </c>
      <c r="D23" s="26">
        <v>5</v>
      </c>
      <c r="E23" s="24">
        <v>5</v>
      </c>
      <c r="F23" s="25">
        <v>0</v>
      </c>
      <c r="G23" s="26">
        <v>5</v>
      </c>
      <c r="H23" s="24">
        <v>6</v>
      </c>
      <c r="I23" s="25">
        <v>0</v>
      </c>
      <c r="J23" s="26">
        <v>6</v>
      </c>
      <c r="K23" s="24">
        <v>80</v>
      </c>
      <c r="L23" s="61">
        <v>59.449999999999996</v>
      </c>
      <c r="M23" s="27">
        <v>47.937342304457523</v>
      </c>
    </row>
    <row r="24" spans="1:13" x14ac:dyDescent="0.2">
      <c r="A24" s="23" t="s">
        <v>133</v>
      </c>
      <c r="B24" s="24">
        <v>3</v>
      </c>
      <c r="C24" s="25">
        <v>0</v>
      </c>
      <c r="D24" s="26">
        <v>3</v>
      </c>
      <c r="E24" s="24">
        <v>3</v>
      </c>
      <c r="F24" s="25">
        <v>0</v>
      </c>
      <c r="G24" s="26">
        <v>3</v>
      </c>
      <c r="H24" s="24">
        <v>3</v>
      </c>
      <c r="I24" s="25">
        <v>0</v>
      </c>
      <c r="J24" s="26">
        <v>3</v>
      </c>
      <c r="K24" s="24">
        <v>37</v>
      </c>
      <c r="L24" s="61">
        <v>28.200000000000003</v>
      </c>
      <c r="M24" s="27">
        <v>45.359929078014176</v>
      </c>
    </row>
    <row r="25" spans="1:13" x14ac:dyDescent="0.2">
      <c r="A25" s="23" t="s">
        <v>134</v>
      </c>
      <c r="B25" s="24">
        <v>5</v>
      </c>
      <c r="C25" s="25">
        <v>0</v>
      </c>
      <c r="D25" s="26">
        <v>5</v>
      </c>
      <c r="E25" s="24">
        <v>5</v>
      </c>
      <c r="F25" s="25">
        <v>0</v>
      </c>
      <c r="G25" s="26">
        <v>5</v>
      </c>
      <c r="H25" s="24">
        <v>6</v>
      </c>
      <c r="I25" s="25">
        <v>0</v>
      </c>
      <c r="J25" s="26">
        <v>6</v>
      </c>
      <c r="K25" s="24">
        <v>71</v>
      </c>
      <c r="L25" s="61">
        <v>60.049999999999976</v>
      </c>
      <c r="M25" s="27">
        <v>45.844712739383858</v>
      </c>
    </row>
    <row r="26" spans="1:13" ht="13.5" thickBot="1" x14ac:dyDescent="0.25">
      <c r="A26" s="28" t="s">
        <v>135</v>
      </c>
      <c r="B26" s="29">
        <v>2</v>
      </c>
      <c r="C26" s="30">
        <v>0</v>
      </c>
      <c r="D26" s="31">
        <v>2</v>
      </c>
      <c r="E26" s="29">
        <v>2</v>
      </c>
      <c r="F26" s="30">
        <v>0</v>
      </c>
      <c r="G26" s="31">
        <v>2</v>
      </c>
      <c r="H26" s="29">
        <v>2</v>
      </c>
      <c r="I26" s="30">
        <v>0</v>
      </c>
      <c r="J26" s="31">
        <v>2</v>
      </c>
      <c r="K26" s="29">
        <v>45</v>
      </c>
      <c r="L26" s="74">
        <v>36.549999999999997</v>
      </c>
      <c r="M26" s="32">
        <v>46.275649794801645</v>
      </c>
    </row>
    <row r="27" spans="1:13" ht="13.5" thickBot="1" x14ac:dyDescent="0.25">
      <c r="A27" s="1185" t="s">
        <v>115</v>
      </c>
      <c r="B27" s="1186">
        <v>51</v>
      </c>
      <c r="C27" s="1187">
        <v>1</v>
      </c>
      <c r="D27" s="1188">
        <v>50</v>
      </c>
      <c r="E27" s="1186">
        <v>58</v>
      </c>
      <c r="F27" s="1187">
        <v>1</v>
      </c>
      <c r="G27" s="1188">
        <v>57</v>
      </c>
      <c r="H27" s="1186">
        <v>65</v>
      </c>
      <c r="I27" s="1187">
        <v>1</v>
      </c>
      <c r="J27" s="1188">
        <v>64</v>
      </c>
      <c r="K27" s="1186">
        <v>858</v>
      </c>
      <c r="L27" s="1189">
        <v>710.49000000000012</v>
      </c>
      <c r="M27" s="1190">
        <v>47.644548128756199</v>
      </c>
    </row>
    <row r="29" spans="1:13" s="33" customFormat="1" ht="13.5" thickBot="1" x14ac:dyDescent="0.25">
      <c r="A29" s="11" t="s">
        <v>302</v>
      </c>
      <c r="B29" s="11"/>
      <c r="C29" s="8"/>
      <c r="D29" s="8"/>
      <c r="E29" s="8"/>
      <c r="F29" s="8"/>
      <c r="G29" s="8"/>
      <c r="H29" s="8"/>
      <c r="I29" s="8"/>
      <c r="J29" s="8"/>
      <c r="K29" s="8"/>
      <c r="L29" s="49"/>
      <c r="M29" s="8"/>
    </row>
    <row r="30" spans="1:13" x14ac:dyDescent="0.2">
      <c r="A30" s="1002" t="s">
        <v>113</v>
      </c>
      <c r="B30" s="1004" t="s">
        <v>5</v>
      </c>
      <c r="C30" s="1005"/>
      <c r="D30" s="1006"/>
      <c r="E30" s="1004" t="s">
        <v>6</v>
      </c>
      <c r="F30" s="1005"/>
      <c r="G30" s="1006"/>
      <c r="H30" s="1004" t="s">
        <v>7</v>
      </c>
      <c r="I30" s="1005"/>
      <c r="J30" s="1006"/>
      <c r="K30" s="1004" t="s">
        <v>200</v>
      </c>
      <c r="L30" s="1005"/>
      <c r="M30" s="1006"/>
    </row>
    <row r="31" spans="1:13" ht="26.25" thickBot="1" x14ac:dyDescent="0.25">
      <c r="A31" s="1003"/>
      <c r="B31" s="12" t="s">
        <v>115</v>
      </c>
      <c r="C31" s="13" t="s">
        <v>116</v>
      </c>
      <c r="D31" s="14" t="s">
        <v>117</v>
      </c>
      <c r="E31" s="12" t="s">
        <v>115</v>
      </c>
      <c r="F31" s="13" t="s">
        <v>116</v>
      </c>
      <c r="G31" s="14" t="s">
        <v>117</v>
      </c>
      <c r="H31" s="12" t="s">
        <v>115</v>
      </c>
      <c r="I31" s="13" t="s">
        <v>116</v>
      </c>
      <c r="J31" s="14" t="s">
        <v>117</v>
      </c>
      <c r="K31" s="15" t="s">
        <v>118</v>
      </c>
      <c r="L31" s="954" t="s">
        <v>119</v>
      </c>
      <c r="M31" s="16" t="s">
        <v>120</v>
      </c>
    </row>
    <row r="32" spans="1:13" x14ac:dyDescent="0.2">
      <c r="A32" s="17" t="s">
        <v>121</v>
      </c>
      <c r="B32" s="18">
        <v>25</v>
      </c>
      <c r="C32" s="19">
        <v>14</v>
      </c>
      <c r="D32" s="20">
        <v>11</v>
      </c>
      <c r="E32" s="18">
        <v>25</v>
      </c>
      <c r="F32" s="19">
        <v>14</v>
      </c>
      <c r="G32" s="20">
        <v>11</v>
      </c>
      <c r="H32" s="18">
        <v>58</v>
      </c>
      <c r="I32" s="19">
        <v>42</v>
      </c>
      <c r="J32" s="20">
        <v>16</v>
      </c>
      <c r="K32" s="21">
        <v>437</v>
      </c>
      <c r="L32" s="56">
        <v>560.80000000000007</v>
      </c>
      <c r="M32" s="22">
        <v>50.708808844507821</v>
      </c>
    </row>
    <row r="33" spans="1:13" x14ac:dyDescent="0.2">
      <c r="A33" s="23" t="s">
        <v>123</v>
      </c>
      <c r="B33" s="24">
        <v>18</v>
      </c>
      <c r="C33" s="25">
        <v>4</v>
      </c>
      <c r="D33" s="26">
        <v>14</v>
      </c>
      <c r="E33" s="24">
        <v>18</v>
      </c>
      <c r="F33" s="25">
        <v>4</v>
      </c>
      <c r="G33" s="26">
        <v>14</v>
      </c>
      <c r="H33" s="24">
        <v>20</v>
      </c>
      <c r="I33" s="25">
        <v>4</v>
      </c>
      <c r="J33" s="26">
        <v>16</v>
      </c>
      <c r="K33" s="24">
        <v>145</v>
      </c>
      <c r="L33" s="61">
        <v>201.40000000000003</v>
      </c>
      <c r="M33" s="27">
        <v>50.808788480635556</v>
      </c>
    </row>
    <row r="34" spans="1:13" x14ac:dyDescent="0.2">
      <c r="A34" s="23" t="s">
        <v>124</v>
      </c>
      <c r="B34" s="24">
        <v>12</v>
      </c>
      <c r="C34" s="25">
        <v>5</v>
      </c>
      <c r="D34" s="26">
        <v>7</v>
      </c>
      <c r="E34" s="24">
        <v>12</v>
      </c>
      <c r="F34" s="25">
        <v>5</v>
      </c>
      <c r="G34" s="26">
        <v>7</v>
      </c>
      <c r="H34" s="24">
        <v>12</v>
      </c>
      <c r="I34" s="25">
        <v>5</v>
      </c>
      <c r="J34" s="26">
        <v>7</v>
      </c>
      <c r="K34" s="24">
        <v>105</v>
      </c>
      <c r="L34" s="61">
        <v>155.56</v>
      </c>
      <c r="M34" s="27">
        <v>51.450951401388529</v>
      </c>
    </row>
    <row r="35" spans="1:13" x14ac:dyDescent="0.2">
      <c r="A35" s="23" t="s">
        <v>125</v>
      </c>
      <c r="B35" s="24">
        <v>13</v>
      </c>
      <c r="C35" s="25">
        <v>4</v>
      </c>
      <c r="D35" s="26">
        <v>9</v>
      </c>
      <c r="E35" s="24">
        <v>13</v>
      </c>
      <c r="F35" s="25">
        <v>4</v>
      </c>
      <c r="G35" s="26">
        <v>9</v>
      </c>
      <c r="H35" s="24">
        <v>14</v>
      </c>
      <c r="I35" s="25">
        <v>4</v>
      </c>
      <c r="J35" s="26">
        <v>10</v>
      </c>
      <c r="K35" s="24">
        <v>127</v>
      </c>
      <c r="L35" s="61">
        <v>170.78</v>
      </c>
      <c r="M35" s="27">
        <v>49.788968263262674</v>
      </c>
    </row>
    <row r="36" spans="1:13" x14ac:dyDescent="0.2">
      <c r="A36" s="23" t="s">
        <v>126</v>
      </c>
      <c r="B36" s="24">
        <v>7</v>
      </c>
      <c r="C36" s="25">
        <v>3</v>
      </c>
      <c r="D36" s="26">
        <v>4</v>
      </c>
      <c r="E36" s="24">
        <v>8</v>
      </c>
      <c r="F36" s="25">
        <v>3</v>
      </c>
      <c r="G36" s="26">
        <v>5</v>
      </c>
      <c r="H36" s="24">
        <v>10</v>
      </c>
      <c r="I36" s="25">
        <v>4</v>
      </c>
      <c r="J36" s="26">
        <v>6</v>
      </c>
      <c r="K36" s="24">
        <v>48</v>
      </c>
      <c r="L36" s="61">
        <v>66</v>
      </c>
      <c r="M36" s="27">
        <v>52.945454545454538</v>
      </c>
    </row>
    <row r="37" spans="1:13" x14ac:dyDescent="0.2">
      <c r="A37" s="23" t="s">
        <v>127</v>
      </c>
      <c r="B37" s="24">
        <v>9</v>
      </c>
      <c r="C37" s="25">
        <v>3</v>
      </c>
      <c r="D37" s="26">
        <v>6</v>
      </c>
      <c r="E37" s="24">
        <v>13</v>
      </c>
      <c r="F37" s="25">
        <v>3</v>
      </c>
      <c r="G37" s="26">
        <v>10</v>
      </c>
      <c r="H37" s="24">
        <v>16</v>
      </c>
      <c r="I37" s="25">
        <v>6</v>
      </c>
      <c r="J37" s="26">
        <v>10</v>
      </c>
      <c r="K37" s="24">
        <v>117</v>
      </c>
      <c r="L37" s="61">
        <v>167.25</v>
      </c>
      <c r="M37" s="27">
        <v>51.618086696562031</v>
      </c>
    </row>
    <row r="38" spans="1:13" x14ac:dyDescent="0.2">
      <c r="A38" s="23" t="s">
        <v>128</v>
      </c>
      <c r="B38" s="24">
        <v>7</v>
      </c>
      <c r="C38" s="25">
        <v>1</v>
      </c>
      <c r="D38" s="26">
        <v>6</v>
      </c>
      <c r="E38" s="24">
        <v>8</v>
      </c>
      <c r="F38" s="25">
        <v>1</v>
      </c>
      <c r="G38" s="26">
        <v>7</v>
      </c>
      <c r="H38" s="24">
        <v>9</v>
      </c>
      <c r="I38" s="25">
        <v>1</v>
      </c>
      <c r="J38" s="26">
        <v>8</v>
      </c>
      <c r="K38" s="24">
        <v>84</v>
      </c>
      <c r="L38" s="61">
        <v>114.45</v>
      </c>
      <c r="M38" s="27">
        <v>51.052293577981651</v>
      </c>
    </row>
    <row r="39" spans="1:13" x14ac:dyDescent="0.2">
      <c r="A39" s="23" t="s">
        <v>129</v>
      </c>
      <c r="B39" s="24">
        <v>10</v>
      </c>
      <c r="C39" s="25">
        <v>3</v>
      </c>
      <c r="D39" s="26">
        <v>7</v>
      </c>
      <c r="E39" s="24">
        <v>10</v>
      </c>
      <c r="F39" s="25">
        <v>3</v>
      </c>
      <c r="G39" s="26">
        <v>7</v>
      </c>
      <c r="H39" s="24">
        <v>14</v>
      </c>
      <c r="I39" s="25">
        <v>3</v>
      </c>
      <c r="J39" s="26">
        <v>11</v>
      </c>
      <c r="K39" s="24">
        <v>110</v>
      </c>
      <c r="L39" s="61">
        <v>156.1</v>
      </c>
      <c r="M39" s="27">
        <v>47.516143497757859</v>
      </c>
    </row>
    <row r="40" spans="1:13" x14ac:dyDescent="0.2">
      <c r="A40" s="23" t="s">
        <v>130</v>
      </c>
      <c r="B40" s="24">
        <v>9</v>
      </c>
      <c r="C40" s="25">
        <v>5</v>
      </c>
      <c r="D40" s="26">
        <v>4</v>
      </c>
      <c r="E40" s="24">
        <v>13</v>
      </c>
      <c r="F40" s="25">
        <v>5</v>
      </c>
      <c r="G40" s="26">
        <v>8</v>
      </c>
      <c r="H40" s="24">
        <v>22</v>
      </c>
      <c r="I40" s="25">
        <v>13</v>
      </c>
      <c r="J40" s="26">
        <v>9</v>
      </c>
      <c r="K40" s="24">
        <v>107</v>
      </c>
      <c r="L40" s="61">
        <v>148.56</v>
      </c>
      <c r="M40" s="27">
        <v>50.653675282714048</v>
      </c>
    </row>
    <row r="41" spans="1:13" x14ac:dyDescent="0.2">
      <c r="A41" s="23" t="s">
        <v>131</v>
      </c>
      <c r="B41" s="24">
        <v>10</v>
      </c>
      <c r="C41" s="25">
        <v>5</v>
      </c>
      <c r="D41" s="26">
        <v>5</v>
      </c>
      <c r="E41" s="24">
        <v>10</v>
      </c>
      <c r="F41" s="25">
        <v>5</v>
      </c>
      <c r="G41" s="26">
        <v>5</v>
      </c>
      <c r="H41" s="24">
        <v>11</v>
      </c>
      <c r="I41" s="25">
        <v>6</v>
      </c>
      <c r="J41" s="26">
        <v>5</v>
      </c>
      <c r="K41" s="24">
        <v>66</v>
      </c>
      <c r="L41" s="61">
        <v>102.27999999999999</v>
      </c>
      <c r="M41" s="27">
        <v>48.962456003128672</v>
      </c>
    </row>
    <row r="42" spans="1:13" x14ac:dyDescent="0.2">
      <c r="A42" s="23" t="s">
        <v>132</v>
      </c>
      <c r="B42" s="24">
        <v>26</v>
      </c>
      <c r="C42" s="25">
        <v>8</v>
      </c>
      <c r="D42" s="26">
        <v>18</v>
      </c>
      <c r="E42" s="24">
        <v>26</v>
      </c>
      <c r="F42" s="25">
        <v>8</v>
      </c>
      <c r="G42" s="26">
        <v>18</v>
      </c>
      <c r="H42" s="24">
        <v>32</v>
      </c>
      <c r="I42" s="25">
        <v>12</v>
      </c>
      <c r="J42" s="26">
        <v>20</v>
      </c>
      <c r="K42" s="24">
        <v>272</v>
      </c>
      <c r="L42" s="61">
        <v>413.34999999999985</v>
      </c>
      <c r="M42" s="27">
        <v>49.688000483851482</v>
      </c>
    </row>
    <row r="43" spans="1:13" x14ac:dyDescent="0.2">
      <c r="A43" s="23" t="s">
        <v>133</v>
      </c>
      <c r="B43" s="24">
        <v>13</v>
      </c>
      <c r="C43" s="25">
        <v>5</v>
      </c>
      <c r="D43" s="26">
        <v>8</v>
      </c>
      <c r="E43" s="24">
        <v>13</v>
      </c>
      <c r="F43" s="25">
        <v>5</v>
      </c>
      <c r="G43" s="26">
        <v>8</v>
      </c>
      <c r="H43" s="24">
        <v>17</v>
      </c>
      <c r="I43" s="25">
        <v>7</v>
      </c>
      <c r="J43" s="26">
        <v>10</v>
      </c>
      <c r="K43" s="24">
        <v>126</v>
      </c>
      <c r="L43" s="61">
        <v>192.21</v>
      </c>
      <c r="M43" s="27">
        <v>47.612585193278186</v>
      </c>
    </row>
    <row r="44" spans="1:13" x14ac:dyDescent="0.2">
      <c r="A44" s="23" t="s">
        <v>134</v>
      </c>
      <c r="B44" s="24">
        <v>24</v>
      </c>
      <c r="C44" s="25">
        <v>7</v>
      </c>
      <c r="D44" s="26">
        <v>17</v>
      </c>
      <c r="E44" s="24">
        <v>24</v>
      </c>
      <c r="F44" s="25">
        <v>7</v>
      </c>
      <c r="G44" s="26">
        <v>17</v>
      </c>
      <c r="H44" s="24">
        <v>28</v>
      </c>
      <c r="I44" s="25">
        <v>10</v>
      </c>
      <c r="J44" s="26">
        <v>18</v>
      </c>
      <c r="K44" s="24">
        <v>225</v>
      </c>
      <c r="L44" s="61">
        <v>328.74</v>
      </c>
      <c r="M44" s="27">
        <v>50.073553568169388</v>
      </c>
    </row>
    <row r="45" spans="1:13" ht="13.5" thickBot="1" x14ac:dyDescent="0.25">
      <c r="A45" s="28" t="s">
        <v>135</v>
      </c>
      <c r="B45" s="29">
        <v>11</v>
      </c>
      <c r="C45" s="30">
        <v>5</v>
      </c>
      <c r="D45" s="31">
        <v>6</v>
      </c>
      <c r="E45" s="29">
        <v>11</v>
      </c>
      <c r="F45" s="30">
        <v>5</v>
      </c>
      <c r="G45" s="31">
        <v>6</v>
      </c>
      <c r="H45" s="29">
        <v>14</v>
      </c>
      <c r="I45" s="30">
        <v>8</v>
      </c>
      <c r="J45" s="31">
        <v>6</v>
      </c>
      <c r="K45" s="29">
        <v>94</v>
      </c>
      <c r="L45" s="74">
        <v>142.56</v>
      </c>
      <c r="M45" s="32">
        <v>50.439534231200895</v>
      </c>
    </row>
    <row r="46" spans="1:13" ht="13.5" thickBot="1" x14ac:dyDescent="0.25">
      <c r="A46" s="1185" t="s">
        <v>115</v>
      </c>
      <c r="B46" s="1186">
        <v>194</v>
      </c>
      <c r="C46" s="1187">
        <v>72</v>
      </c>
      <c r="D46" s="1188">
        <v>122</v>
      </c>
      <c r="E46" s="1186">
        <v>204</v>
      </c>
      <c r="F46" s="1187">
        <v>72</v>
      </c>
      <c r="G46" s="1188">
        <v>132</v>
      </c>
      <c r="H46" s="1186">
        <v>277</v>
      </c>
      <c r="I46" s="1187">
        <v>125</v>
      </c>
      <c r="J46" s="1188">
        <v>152</v>
      </c>
      <c r="K46" s="1186">
        <v>1988</v>
      </c>
      <c r="L46" s="1189">
        <v>2920.0399999999995</v>
      </c>
      <c r="M46" s="1190">
        <v>50.149919179189347</v>
      </c>
    </row>
    <row r="48" spans="1:13" ht="13.5" thickBot="1" x14ac:dyDescent="0.25">
      <c r="A48" s="11" t="s">
        <v>303</v>
      </c>
      <c r="B48" s="11"/>
    </row>
    <row r="49" spans="1:13" x14ac:dyDescent="0.2">
      <c r="A49" s="1002" t="s">
        <v>113</v>
      </c>
      <c r="B49" s="1004" t="s">
        <v>5</v>
      </c>
      <c r="C49" s="1005"/>
      <c r="D49" s="1006"/>
      <c r="E49" s="1004" t="s">
        <v>6</v>
      </c>
      <c r="F49" s="1005"/>
      <c r="G49" s="1006"/>
      <c r="H49" s="1004" t="s">
        <v>7</v>
      </c>
      <c r="I49" s="1005"/>
      <c r="J49" s="1006"/>
      <c r="K49" s="1007" t="s">
        <v>200</v>
      </c>
      <c r="L49" s="1008"/>
      <c r="M49" s="1009"/>
    </row>
    <row r="50" spans="1:13" ht="26.25" thickBot="1" x14ac:dyDescent="0.25">
      <c r="A50" s="1003"/>
      <c r="B50" s="12" t="s">
        <v>115</v>
      </c>
      <c r="C50" s="13" t="s">
        <v>116</v>
      </c>
      <c r="D50" s="14" t="s">
        <v>117</v>
      </c>
      <c r="E50" s="12" t="s">
        <v>115</v>
      </c>
      <c r="F50" s="13" t="s">
        <v>116</v>
      </c>
      <c r="G50" s="14" t="s">
        <v>117</v>
      </c>
      <c r="H50" s="12" t="s">
        <v>115</v>
      </c>
      <c r="I50" s="13" t="s">
        <v>116</v>
      </c>
      <c r="J50" s="14" t="s">
        <v>117</v>
      </c>
      <c r="K50" s="15" t="s">
        <v>118</v>
      </c>
      <c r="L50" s="954" t="s">
        <v>119</v>
      </c>
      <c r="M50" s="16" t="s">
        <v>120</v>
      </c>
    </row>
    <row r="51" spans="1:13" x14ac:dyDescent="0.2">
      <c r="A51" s="17" t="s">
        <v>121</v>
      </c>
      <c r="B51" s="18">
        <v>20</v>
      </c>
      <c r="C51" s="19">
        <v>11</v>
      </c>
      <c r="D51" s="20">
        <v>9</v>
      </c>
      <c r="E51" s="18">
        <v>20</v>
      </c>
      <c r="F51" s="19">
        <v>11</v>
      </c>
      <c r="G51" s="20">
        <v>9</v>
      </c>
      <c r="H51" s="18">
        <v>30</v>
      </c>
      <c r="I51" s="19">
        <v>20</v>
      </c>
      <c r="J51" s="20">
        <v>10</v>
      </c>
      <c r="K51" s="21">
        <v>314</v>
      </c>
      <c r="L51" s="56">
        <v>425.48</v>
      </c>
      <c r="M51" s="22">
        <v>49.966931465638808</v>
      </c>
    </row>
    <row r="52" spans="1:13" x14ac:dyDescent="0.2">
      <c r="A52" s="23" t="s">
        <v>123</v>
      </c>
      <c r="B52" s="24">
        <v>6</v>
      </c>
      <c r="C52" s="25">
        <v>1</v>
      </c>
      <c r="D52" s="26">
        <v>5</v>
      </c>
      <c r="E52" s="24">
        <v>6</v>
      </c>
      <c r="F52" s="25">
        <v>1</v>
      </c>
      <c r="G52" s="26">
        <v>5</v>
      </c>
      <c r="H52" s="24">
        <v>6</v>
      </c>
      <c r="I52" s="25">
        <v>1</v>
      </c>
      <c r="J52" s="26">
        <v>5</v>
      </c>
      <c r="K52" s="24">
        <v>47</v>
      </c>
      <c r="L52" s="61">
        <v>75.599999999999994</v>
      </c>
      <c r="M52" s="27">
        <v>50.711640211640216</v>
      </c>
    </row>
    <row r="53" spans="1:13" x14ac:dyDescent="0.2">
      <c r="A53" s="23" t="s">
        <v>124</v>
      </c>
      <c r="B53" s="24">
        <v>7</v>
      </c>
      <c r="C53" s="25">
        <v>1</v>
      </c>
      <c r="D53" s="26">
        <v>6</v>
      </c>
      <c r="E53" s="24">
        <v>7</v>
      </c>
      <c r="F53" s="25">
        <v>1</v>
      </c>
      <c r="G53" s="26">
        <v>6</v>
      </c>
      <c r="H53" s="24">
        <v>7</v>
      </c>
      <c r="I53" s="25">
        <v>1</v>
      </c>
      <c r="J53" s="26">
        <v>6</v>
      </c>
      <c r="K53" s="24">
        <v>67</v>
      </c>
      <c r="L53" s="61">
        <v>101.74999999999999</v>
      </c>
      <c r="M53" s="27">
        <v>49.278378378378392</v>
      </c>
    </row>
    <row r="54" spans="1:13" x14ac:dyDescent="0.2">
      <c r="A54" s="23" t="s">
        <v>125</v>
      </c>
      <c r="B54" s="24">
        <v>5</v>
      </c>
      <c r="C54" s="25">
        <v>2</v>
      </c>
      <c r="D54" s="26">
        <v>3</v>
      </c>
      <c r="E54" s="24">
        <v>5</v>
      </c>
      <c r="F54" s="25">
        <v>2</v>
      </c>
      <c r="G54" s="26">
        <v>3</v>
      </c>
      <c r="H54" s="24">
        <v>6</v>
      </c>
      <c r="I54" s="25">
        <v>2</v>
      </c>
      <c r="J54" s="26">
        <v>4</v>
      </c>
      <c r="K54" s="24">
        <v>69</v>
      </c>
      <c r="L54" s="61">
        <v>105.59</v>
      </c>
      <c r="M54" s="27">
        <v>46.854294914291117</v>
      </c>
    </row>
    <row r="55" spans="1:13" x14ac:dyDescent="0.2">
      <c r="A55" s="23" t="s">
        <v>126</v>
      </c>
      <c r="B55" s="24">
        <v>3</v>
      </c>
      <c r="C55" s="25">
        <v>2</v>
      </c>
      <c r="D55" s="26">
        <v>1</v>
      </c>
      <c r="E55" s="24">
        <v>3</v>
      </c>
      <c r="F55" s="25">
        <v>2</v>
      </c>
      <c r="G55" s="26">
        <v>1</v>
      </c>
      <c r="H55" s="24">
        <v>3</v>
      </c>
      <c r="I55" s="25">
        <v>2</v>
      </c>
      <c r="J55" s="26">
        <v>1</v>
      </c>
      <c r="K55" s="24">
        <v>23</v>
      </c>
      <c r="L55" s="61">
        <v>31.380000000000003</v>
      </c>
      <c r="M55" s="27">
        <v>48.693116634799232</v>
      </c>
    </row>
    <row r="56" spans="1:13" x14ac:dyDescent="0.2">
      <c r="A56" s="23" t="s">
        <v>127</v>
      </c>
      <c r="B56" s="24">
        <v>5</v>
      </c>
      <c r="C56" s="25">
        <v>3</v>
      </c>
      <c r="D56" s="26">
        <v>2</v>
      </c>
      <c r="E56" s="24">
        <v>6</v>
      </c>
      <c r="F56" s="25">
        <v>3</v>
      </c>
      <c r="G56" s="26">
        <v>3</v>
      </c>
      <c r="H56" s="24">
        <v>11</v>
      </c>
      <c r="I56" s="25">
        <v>8</v>
      </c>
      <c r="J56" s="26">
        <v>3</v>
      </c>
      <c r="K56" s="24">
        <v>84</v>
      </c>
      <c r="L56" s="61">
        <v>134.38999999999999</v>
      </c>
      <c r="M56" s="27">
        <v>51.879046059974705</v>
      </c>
    </row>
    <row r="57" spans="1:13" x14ac:dyDescent="0.2">
      <c r="A57" s="23" t="s">
        <v>128</v>
      </c>
      <c r="B57" s="24">
        <v>3</v>
      </c>
      <c r="C57" s="25">
        <v>0</v>
      </c>
      <c r="D57" s="26">
        <v>3</v>
      </c>
      <c r="E57" s="24">
        <v>3</v>
      </c>
      <c r="F57" s="25">
        <v>0</v>
      </c>
      <c r="G57" s="26">
        <v>3</v>
      </c>
      <c r="H57" s="24">
        <v>3</v>
      </c>
      <c r="I57" s="25">
        <v>0</v>
      </c>
      <c r="J57" s="26">
        <v>3</v>
      </c>
      <c r="K57" s="24">
        <v>31</v>
      </c>
      <c r="L57" s="61">
        <v>37.770000000000003</v>
      </c>
      <c r="M57" s="27">
        <v>47.177521842732325</v>
      </c>
    </row>
    <row r="58" spans="1:13" x14ac:dyDescent="0.2">
      <c r="A58" s="23" t="s">
        <v>129</v>
      </c>
      <c r="B58" s="24">
        <v>5</v>
      </c>
      <c r="C58" s="25">
        <v>1</v>
      </c>
      <c r="D58" s="26">
        <v>4</v>
      </c>
      <c r="E58" s="24">
        <v>5</v>
      </c>
      <c r="F58" s="25">
        <v>1</v>
      </c>
      <c r="G58" s="26">
        <v>4</v>
      </c>
      <c r="H58" s="24">
        <v>6</v>
      </c>
      <c r="I58" s="25">
        <v>1</v>
      </c>
      <c r="J58" s="26">
        <v>5</v>
      </c>
      <c r="K58" s="24">
        <v>53</v>
      </c>
      <c r="L58" s="61">
        <v>67.650000000000006</v>
      </c>
      <c r="M58" s="27">
        <v>49.167405764966723</v>
      </c>
    </row>
    <row r="59" spans="1:13" x14ac:dyDescent="0.2">
      <c r="A59" s="23" t="s">
        <v>130</v>
      </c>
      <c r="B59" s="24">
        <v>3</v>
      </c>
      <c r="C59" s="25">
        <v>1</v>
      </c>
      <c r="D59" s="26">
        <v>2</v>
      </c>
      <c r="E59" s="24">
        <v>6</v>
      </c>
      <c r="F59" s="25">
        <v>1</v>
      </c>
      <c r="G59" s="26">
        <v>5</v>
      </c>
      <c r="H59" s="24">
        <v>6</v>
      </c>
      <c r="I59" s="25">
        <v>1</v>
      </c>
      <c r="J59" s="26">
        <v>5</v>
      </c>
      <c r="K59" s="24">
        <v>49</v>
      </c>
      <c r="L59" s="61">
        <v>83.4</v>
      </c>
      <c r="M59" s="27">
        <v>46.739808153477213</v>
      </c>
    </row>
    <row r="60" spans="1:13" x14ac:dyDescent="0.2">
      <c r="A60" s="23" t="s">
        <v>131</v>
      </c>
      <c r="B60" s="24">
        <v>6</v>
      </c>
      <c r="C60" s="25">
        <v>1</v>
      </c>
      <c r="D60" s="26">
        <v>5</v>
      </c>
      <c r="E60" s="24">
        <v>6</v>
      </c>
      <c r="F60" s="25">
        <v>1</v>
      </c>
      <c r="G60" s="26">
        <v>5</v>
      </c>
      <c r="H60" s="24">
        <v>6</v>
      </c>
      <c r="I60" s="25">
        <v>1</v>
      </c>
      <c r="J60" s="26">
        <v>5</v>
      </c>
      <c r="K60" s="24">
        <v>42</v>
      </c>
      <c r="L60" s="61">
        <v>63.53</v>
      </c>
      <c r="M60" s="27">
        <v>50.681331654336532</v>
      </c>
    </row>
    <row r="61" spans="1:13" x14ac:dyDescent="0.2">
      <c r="A61" s="23" t="s">
        <v>132</v>
      </c>
      <c r="B61" s="24">
        <v>9</v>
      </c>
      <c r="C61" s="25">
        <v>1</v>
      </c>
      <c r="D61" s="26">
        <v>8</v>
      </c>
      <c r="E61" s="24">
        <v>9</v>
      </c>
      <c r="F61" s="25">
        <v>1</v>
      </c>
      <c r="G61" s="26">
        <v>8</v>
      </c>
      <c r="H61" s="24">
        <v>12</v>
      </c>
      <c r="I61" s="25">
        <v>4</v>
      </c>
      <c r="J61" s="26">
        <v>8</v>
      </c>
      <c r="K61" s="24">
        <v>152</v>
      </c>
      <c r="L61" s="61">
        <v>234.86999999999998</v>
      </c>
      <c r="M61" s="27">
        <v>46.898433175799383</v>
      </c>
    </row>
    <row r="62" spans="1:13" x14ac:dyDescent="0.2">
      <c r="A62" s="23" t="s">
        <v>133</v>
      </c>
      <c r="B62" s="24">
        <v>5</v>
      </c>
      <c r="C62" s="25">
        <v>2</v>
      </c>
      <c r="D62" s="26">
        <v>3</v>
      </c>
      <c r="E62" s="24">
        <v>5</v>
      </c>
      <c r="F62" s="25">
        <v>2</v>
      </c>
      <c r="G62" s="26">
        <v>3</v>
      </c>
      <c r="H62" s="24">
        <v>7</v>
      </c>
      <c r="I62" s="25">
        <v>4</v>
      </c>
      <c r="J62" s="26">
        <v>3</v>
      </c>
      <c r="K62" s="24">
        <v>76</v>
      </c>
      <c r="L62" s="61">
        <v>107.83</v>
      </c>
      <c r="M62" s="27">
        <v>49.77793749420384</v>
      </c>
    </row>
    <row r="63" spans="1:13" x14ac:dyDescent="0.2">
      <c r="A63" s="23" t="s">
        <v>134</v>
      </c>
      <c r="B63" s="24">
        <v>5</v>
      </c>
      <c r="C63" s="25">
        <v>3</v>
      </c>
      <c r="D63" s="26">
        <v>2</v>
      </c>
      <c r="E63" s="24">
        <v>5</v>
      </c>
      <c r="F63" s="25">
        <v>3</v>
      </c>
      <c r="G63" s="26">
        <v>2</v>
      </c>
      <c r="H63" s="24">
        <v>10</v>
      </c>
      <c r="I63" s="25">
        <v>8</v>
      </c>
      <c r="J63" s="26">
        <v>2</v>
      </c>
      <c r="K63" s="24">
        <v>106</v>
      </c>
      <c r="L63" s="61">
        <v>163.80999999999997</v>
      </c>
      <c r="M63" s="27">
        <v>49.32986386667482</v>
      </c>
    </row>
    <row r="64" spans="1:13" ht="13.5" thickBot="1" x14ac:dyDescent="0.25">
      <c r="A64" s="28" t="s">
        <v>135</v>
      </c>
      <c r="B64" s="29">
        <v>6</v>
      </c>
      <c r="C64" s="30">
        <v>2</v>
      </c>
      <c r="D64" s="31">
        <v>4</v>
      </c>
      <c r="E64" s="29">
        <v>6</v>
      </c>
      <c r="F64" s="30">
        <v>2</v>
      </c>
      <c r="G64" s="31">
        <v>4</v>
      </c>
      <c r="H64" s="29">
        <v>6</v>
      </c>
      <c r="I64" s="30">
        <v>2</v>
      </c>
      <c r="J64" s="31">
        <v>4</v>
      </c>
      <c r="K64" s="29">
        <v>54</v>
      </c>
      <c r="L64" s="74">
        <v>79.700000000000017</v>
      </c>
      <c r="M64" s="32">
        <v>50.49937264742784</v>
      </c>
    </row>
    <row r="65" spans="1:13" ht="13.5" thickBot="1" x14ac:dyDescent="0.25">
      <c r="A65" s="1185" t="s">
        <v>115</v>
      </c>
      <c r="B65" s="1186">
        <v>86</v>
      </c>
      <c r="C65" s="1187">
        <v>29</v>
      </c>
      <c r="D65" s="1188">
        <v>57</v>
      </c>
      <c r="E65" s="1186">
        <v>92</v>
      </c>
      <c r="F65" s="1187">
        <v>31</v>
      </c>
      <c r="G65" s="1188">
        <v>61</v>
      </c>
      <c r="H65" s="1186">
        <v>119</v>
      </c>
      <c r="I65" s="1187">
        <v>55</v>
      </c>
      <c r="J65" s="1188">
        <v>64</v>
      </c>
      <c r="K65" s="1186">
        <v>1156</v>
      </c>
      <c r="L65" s="1189">
        <v>1712.7499999999998</v>
      </c>
      <c r="M65" s="1190">
        <v>49.201129762078544</v>
      </c>
    </row>
    <row r="67" spans="1:13" ht="13.5" thickBot="1" x14ac:dyDescent="0.25">
      <c r="A67" s="11" t="s">
        <v>304</v>
      </c>
      <c r="B67" s="11"/>
    </row>
    <row r="68" spans="1:13" x14ac:dyDescent="0.2">
      <c r="A68" s="1010" t="s">
        <v>113</v>
      </c>
      <c r="B68" s="1004" t="s">
        <v>5</v>
      </c>
      <c r="C68" s="1005"/>
      <c r="D68" s="1006"/>
      <c r="E68" s="1004" t="s">
        <v>6</v>
      </c>
      <c r="F68" s="1005"/>
      <c r="G68" s="1006"/>
      <c r="H68" s="1004" t="s">
        <v>7</v>
      </c>
      <c r="I68" s="1005"/>
      <c r="J68" s="1006"/>
      <c r="K68" s="1007" t="s">
        <v>200</v>
      </c>
      <c r="L68" s="1008"/>
      <c r="M68" s="1009"/>
    </row>
    <row r="69" spans="1:13" ht="26.25" thickBot="1" x14ac:dyDescent="0.25">
      <c r="A69" s="1011"/>
      <c r="B69" s="12" t="s">
        <v>115</v>
      </c>
      <c r="C69" s="13" t="s">
        <v>116</v>
      </c>
      <c r="D69" s="14" t="s">
        <v>117</v>
      </c>
      <c r="E69" s="12" t="s">
        <v>115</v>
      </c>
      <c r="F69" s="13" t="s">
        <v>116</v>
      </c>
      <c r="G69" s="14" t="s">
        <v>117</v>
      </c>
      <c r="H69" s="12" t="s">
        <v>115</v>
      </c>
      <c r="I69" s="13" t="s">
        <v>116</v>
      </c>
      <c r="J69" s="14" t="s">
        <v>117</v>
      </c>
      <c r="K69" s="15" t="s">
        <v>118</v>
      </c>
      <c r="L69" s="954" t="s">
        <v>119</v>
      </c>
      <c r="M69" s="16" t="s">
        <v>120</v>
      </c>
    </row>
    <row r="70" spans="1:13" x14ac:dyDescent="0.2">
      <c r="A70" s="17" t="s">
        <v>121</v>
      </c>
      <c r="B70" s="18">
        <v>2</v>
      </c>
      <c r="C70" s="19">
        <v>2</v>
      </c>
      <c r="D70" s="20">
        <v>0</v>
      </c>
      <c r="E70" s="18">
        <v>2</v>
      </c>
      <c r="F70" s="19">
        <v>2</v>
      </c>
      <c r="G70" s="20">
        <v>0</v>
      </c>
      <c r="H70" s="18">
        <v>2</v>
      </c>
      <c r="I70" s="19">
        <v>2</v>
      </c>
      <c r="J70" s="20">
        <v>0</v>
      </c>
      <c r="K70" s="21">
        <v>4</v>
      </c>
      <c r="L70" s="56">
        <v>3.75</v>
      </c>
      <c r="M70" s="22">
        <v>49.166666666666664</v>
      </c>
    </row>
    <row r="71" spans="1:13" x14ac:dyDescent="0.2">
      <c r="A71" s="23" t="s">
        <v>123</v>
      </c>
      <c r="B71" s="24">
        <v>0</v>
      </c>
      <c r="C71" s="25">
        <v>0</v>
      </c>
      <c r="D71" s="26">
        <v>0</v>
      </c>
      <c r="E71" s="24">
        <v>0</v>
      </c>
      <c r="F71" s="25">
        <v>0</v>
      </c>
      <c r="G71" s="26">
        <v>0</v>
      </c>
      <c r="H71" s="24">
        <v>0</v>
      </c>
      <c r="I71" s="25">
        <v>0</v>
      </c>
      <c r="J71" s="26">
        <v>0</v>
      </c>
      <c r="K71" s="24">
        <v>0</v>
      </c>
      <c r="L71" s="61">
        <v>0</v>
      </c>
      <c r="M71" s="27">
        <v>0</v>
      </c>
    </row>
    <row r="72" spans="1:13" x14ac:dyDescent="0.2">
      <c r="A72" s="23" t="s">
        <v>124</v>
      </c>
      <c r="B72" s="24">
        <v>1</v>
      </c>
      <c r="C72" s="25">
        <v>0</v>
      </c>
      <c r="D72" s="26">
        <v>1</v>
      </c>
      <c r="E72" s="24">
        <v>1</v>
      </c>
      <c r="F72" s="25">
        <v>0</v>
      </c>
      <c r="G72" s="26">
        <v>1</v>
      </c>
      <c r="H72" s="24">
        <v>1</v>
      </c>
      <c r="I72" s="25">
        <v>0</v>
      </c>
      <c r="J72" s="26">
        <v>1</v>
      </c>
      <c r="K72" s="24">
        <v>1</v>
      </c>
      <c r="L72" s="61">
        <v>1</v>
      </c>
      <c r="M72" s="27">
        <v>40.5</v>
      </c>
    </row>
    <row r="73" spans="1:13" x14ac:dyDescent="0.2">
      <c r="A73" s="23" t="s">
        <v>125</v>
      </c>
      <c r="B73" s="24">
        <v>0</v>
      </c>
      <c r="C73" s="25">
        <v>0</v>
      </c>
      <c r="D73" s="26">
        <v>0</v>
      </c>
      <c r="E73" s="24">
        <v>0</v>
      </c>
      <c r="F73" s="25">
        <v>0</v>
      </c>
      <c r="G73" s="26">
        <v>0</v>
      </c>
      <c r="H73" s="24">
        <v>0</v>
      </c>
      <c r="I73" s="25">
        <v>0</v>
      </c>
      <c r="J73" s="26">
        <v>0</v>
      </c>
      <c r="K73" s="24">
        <v>0</v>
      </c>
      <c r="L73" s="61">
        <v>0</v>
      </c>
      <c r="M73" s="27">
        <v>0</v>
      </c>
    </row>
    <row r="74" spans="1:13" x14ac:dyDescent="0.2">
      <c r="A74" s="23" t="s">
        <v>126</v>
      </c>
      <c r="B74" s="24">
        <v>0</v>
      </c>
      <c r="C74" s="25">
        <v>0</v>
      </c>
      <c r="D74" s="26">
        <v>0</v>
      </c>
      <c r="E74" s="24">
        <v>0</v>
      </c>
      <c r="F74" s="25">
        <v>0</v>
      </c>
      <c r="G74" s="26">
        <v>0</v>
      </c>
      <c r="H74" s="24">
        <v>0</v>
      </c>
      <c r="I74" s="25">
        <v>0</v>
      </c>
      <c r="J74" s="26">
        <v>0</v>
      </c>
      <c r="K74" s="24">
        <v>0</v>
      </c>
      <c r="L74" s="61">
        <v>0</v>
      </c>
      <c r="M74" s="27">
        <v>0</v>
      </c>
    </row>
    <row r="75" spans="1:13" x14ac:dyDescent="0.2">
      <c r="A75" s="23" t="s">
        <v>127</v>
      </c>
      <c r="B75" s="24">
        <v>0</v>
      </c>
      <c r="C75" s="25">
        <v>0</v>
      </c>
      <c r="D75" s="26">
        <v>0</v>
      </c>
      <c r="E75" s="24">
        <v>0</v>
      </c>
      <c r="F75" s="25">
        <v>0</v>
      </c>
      <c r="G75" s="26">
        <v>0</v>
      </c>
      <c r="H75" s="24">
        <v>0</v>
      </c>
      <c r="I75" s="25">
        <v>0</v>
      </c>
      <c r="J75" s="26">
        <v>0</v>
      </c>
      <c r="K75" s="24">
        <v>0</v>
      </c>
      <c r="L75" s="61">
        <v>0</v>
      </c>
      <c r="M75" s="27">
        <v>0</v>
      </c>
    </row>
    <row r="76" spans="1:13" x14ac:dyDescent="0.2">
      <c r="A76" s="23" t="s">
        <v>128</v>
      </c>
      <c r="B76" s="24">
        <v>0</v>
      </c>
      <c r="C76" s="25">
        <v>0</v>
      </c>
      <c r="D76" s="26">
        <v>0</v>
      </c>
      <c r="E76" s="24">
        <v>0</v>
      </c>
      <c r="F76" s="25">
        <v>0</v>
      </c>
      <c r="G76" s="26">
        <v>0</v>
      </c>
      <c r="H76" s="24">
        <v>0</v>
      </c>
      <c r="I76" s="25">
        <v>0</v>
      </c>
      <c r="J76" s="26">
        <v>0</v>
      </c>
      <c r="K76" s="24">
        <v>0</v>
      </c>
      <c r="L76" s="61">
        <v>0</v>
      </c>
      <c r="M76" s="27">
        <v>0</v>
      </c>
    </row>
    <row r="77" spans="1:13" x14ac:dyDescent="0.2">
      <c r="A77" s="23" t="s">
        <v>129</v>
      </c>
      <c r="B77" s="24">
        <v>1</v>
      </c>
      <c r="C77" s="25">
        <v>0</v>
      </c>
      <c r="D77" s="26">
        <v>1</v>
      </c>
      <c r="E77" s="24">
        <v>1</v>
      </c>
      <c r="F77" s="25">
        <v>0</v>
      </c>
      <c r="G77" s="26">
        <v>1</v>
      </c>
      <c r="H77" s="24">
        <v>1</v>
      </c>
      <c r="I77" s="25">
        <v>0</v>
      </c>
      <c r="J77" s="26">
        <v>1</v>
      </c>
      <c r="K77" s="24">
        <v>2</v>
      </c>
      <c r="L77" s="61">
        <v>0.60000000000000009</v>
      </c>
      <c r="M77" s="27">
        <v>59.5</v>
      </c>
    </row>
    <row r="78" spans="1:13" x14ac:dyDescent="0.2">
      <c r="A78" s="23" t="s">
        <v>130</v>
      </c>
      <c r="B78" s="24">
        <v>0</v>
      </c>
      <c r="C78" s="25">
        <v>0</v>
      </c>
      <c r="D78" s="26">
        <v>0</v>
      </c>
      <c r="E78" s="24">
        <v>0</v>
      </c>
      <c r="F78" s="25">
        <v>0</v>
      </c>
      <c r="G78" s="26">
        <v>0</v>
      </c>
      <c r="H78" s="24">
        <v>0</v>
      </c>
      <c r="I78" s="25">
        <v>0</v>
      </c>
      <c r="J78" s="26">
        <v>0</v>
      </c>
      <c r="K78" s="24">
        <v>0</v>
      </c>
      <c r="L78" s="61">
        <v>0</v>
      </c>
      <c r="M78" s="27">
        <v>0</v>
      </c>
    </row>
    <row r="79" spans="1:13" x14ac:dyDescent="0.2">
      <c r="A79" s="23" t="s">
        <v>131</v>
      </c>
      <c r="B79" s="24">
        <v>0</v>
      </c>
      <c r="C79" s="25">
        <v>0</v>
      </c>
      <c r="D79" s="26">
        <v>0</v>
      </c>
      <c r="E79" s="24">
        <v>0</v>
      </c>
      <c r="F79" s="25">
        <v>0</v>
      </c>
      <c r="G79" s="26">
        <v>0</v>
      </c>
      <c r="H79" s="24">
        <v>0</v>
      </c>
      <c r="I79" s="25">
        <v>0</v>
      </c>
      <c r="J79" s="26">
        <v>0</v>
      </c>
      <c r="K79" s="24">
        <v>0</v>
      </c>
      <c r="L79" s="61">
        <v>0</v>
      </c>
      <c r="M79" s="27">
        <v>0</v>
      </c>
    </row>
    <row r="80" spans="1:13" x14ac:dyDescent="0.2">
      <c r="A80" s="23" t="s">
        <v>132</v>
      </c>
      <c r="B80" s="24">
        <v>0</v>
      </c>
      <c r="C80" s="25">
        <v>0</v>
      </c>
      <c r="D80" s="26">
        <v>0</v>
      </c>
      <c r="E80" s="24">
        <v>0</v>
      </c>
      <c r="F80" s="25">
        <v>0</v>
      </c>
      <c r="G80" s="26">
        <v>0</v>
      </c>
      <c r="H80" s="24">
        <v>0</v>
      </c>
      <c r="I80" s="25">
        <v>0</v>
      </c>
      <c r="J80" s="26">
        <v>0</v>
      </c>
      <c r="K80" s="24">
        <v>0</v>
      </c>
      <c r="L80" s="61">
        <v>0</v>
      </c>
      <c r="M80" s="27">
        <v>0</v>
      </c>
    </row>
    <row r="81" spans="1:13" x14ac:dyDescent="0.2">
      <c r="A81" s="23" t="s">
        <v>133</v>
      </c>
      <c r="B81" s="24">
        <v>0</v>
      </c>
      <c r="C81" s="25">
        <v>0</v>
      </c>
      <c r="D81" s="26">
        <v>0</v>
      </c>
      <c r="E81" s="24">
        <v>0</v>
      </c>
      <c r="F81" s="25">
        <v>0</v>
      </c>
      <c r="G81" s="26">
        <v>0</v>
      </c>
      <c r="H81" s="24">
        <v>0</v>
      </c>
      <c r="I81" s="25">
        <v>0</v>
      </c>
      <c r="J81" s="26">
        <v>0</v>
      </c>
      <c r="K81" s="24">
        <v>0</v>
      </c>
      <c r="L81" s="61">
        <v>0</v>
      </c>
      <c r="M81" s="27">
        <v>0</v>
      </c>
    </row>
    <row r="82" spans="1:13" x14ac:dyDescent="0.2">
      <c r="A82" s="23" t="s">
        <v>134</v>
      </c>
      <c r="B82" s="24">
        <v>1</v>
      </c>
      <c r="C82" s="25">
        <v>1</v>
      </c>
      <c r="D82" s="26">
        <v>0</v>
      </c>
      <c r="E82" s="24">
        <v>1</v>
      </c>
      <c r="F82" s="25">
        <v>1</v>
      </c>
      <c r="G82" s="26">
        <v>0</v>
      </c>
      <c r="H82" s="24">
        <v>1</v>
      </c>
      <c r="I82" s="25">
        <v>1</v>
      </c>
      <c r="J82" s="26">
        <v>0</v>
      </c>
      <c r="K82" s="24">
        <v>4</v>
      </c>
      <c r="L82" s="61">
        <v>2.74</v>
      </c>
      <c r="M82" s="27">
        <v>51.974452554744516</v>
      </c>
    </row>
    <row r="83" spans="1:13" ht="13.5" thickBot="1" x14ac:dyDescent="0.25">
      <c r="A83" s="28" t="s">
        <v>135</v>
      </c>
      <c r="B83" s="29">
        <v>0</v>
      </c>
      <c r="C83" s="30">
        <v>0</v>
      </c>
      <c r="D83" s="31">
        <v>0</v>
      </c>
      <c r="E83" s="29">
        <v>0</v>
      </c>
      <c r="F83" s="30">
        <v>0</v>
      </c>
      <c r="G83" s="31">
        <v>0</v>
      </c>
      <c r="H83" s="29">
        <v>0</v>
      </c>
      <c r="I83" s="30">
        <v>0</v>
      </c>
      <c r="J83" s="31">
        <v>0</v>
      </c>
      <c r="K83" s="29">
        <v>0</v>
      </c>
      <c r="L83" s="74">
        <v>0</v>
      </c>
      <c r="M83" s="32">
        <v>0</v>
      </c>
    </row>
    <row r="84" spans="1:13" ht="13.5" thickBot="1" x14ac:dyDescent="0.25">
      <c r="A84" s="1185" t="s">
        <v>115</v>
      </c>
      <c r="B84" s="1186">
        <v>5</v>
      </c>
      <c r="C84" s="1187">
        <v>3</v>
      </c>
      <c r="D84" s="1188">
        <v>2</v>
      </c>
      <c r="E84" s="1186">
        <v>5</v>
      </c>
      <c r="F84" s="1187">
        <v>3</v>
      </c>
      <c r="G84" s="1188">
        <v>2</v>
      </c>
      <c r="H84" s="1186">
        <v>5</v>
      </c>
      <c r="I84" s="1187">
        <v>3</v>
      </c>
      <c r="J84" s="1188">
        <v>2</v>
      </c>
      <c r="K84" s="1186">
        <v>11</v>
      </c>
      <c r="L84" s="1189">
        <v>8.09</v>
      </c>
      <c r="M84" s="1190">
        <v>49.812731767614331</v>
      </c>
    </row>
    <row r="86" spans="1:13" ht="13.5" thickBot="1" x14ac:dyDescent="0.25">
      <c r="A86" s="11" t="s">
        <v>305</v>
      </c>
      <c r="B86" s="11"/>
    </row>
    <row r="87" spans="1:13" x14ac:dyDescent="0.2">
      <c r="A87" s="1010" t="s">
        <v>113</v>
      </c>
      <c r="B87" s="1004" t="s">
        <v>5</v>
      </c>
      <c r="C87" s="1005"/>
      <c r="D87" s="1006"/>
      <c r="E87" s="1004" t="s">
        <v>6</v>
      </c>
      <c r="F87" s="1005"/>
      <c r="G87" s="1006"/>
      <c r="H87" s="1004" t="s">
        <v>7</v>
      </c>
      <c r="I87" s="1005"/>
      <c r="J87" s="1006"/>
      <c r="K87" s="1007" t="s">
        <v>200</v>
      </c>
      <c r="L87" s="1008"/>
      <c r="M87" s="1009"/>
    </row>
    <row r="88" spans="1:13" ht="26.25" thickBot="1" x14ac:dyDescent="0.25">
      <c r="A88" s="1011"/>
      <c r="B88" s="12" t="s">
        <v>115</v>
      </c>
      <c r="C88" s="13" t="s">
        <v>116</v>
      </c>
      <c r="D88" s="14" t="s">
        <v>117</v>
      </c>
      <c r="E88" s="12" t="s">
        <v>115</v>
      </c>
      <c r="F88" s="13" t="s">
        <v>116</v>
      </c>
      <c r="G88" s="14" t="s">
        <v>117</v>
      </c>
      <c r="H88" s="12" t="s">
        <v>115</v>
      </c>
      <c r="I88" s="13" t="s">
        <v>116</v>
      </c>
      <c r="J88" s="14" t="s">
        <v>117</v>
      </c>
      <c r="K88" s="15" t="s">
        <v>118</v>
      </c>
      <c r="L88" s="954" t="s">
        <v>119</v>
      </c>
      <c r="M88" s="16" t="s">
        <v>120</v>
      </c>
    </row>
    <row r="89" spans="1:13" x14ac:dyDescent="0.2">
      <c r="A89" s="17" t="s">
        <v>121</v>
      </c>
      <c r="B89" s="18">
        <v>2</v>
      </c>
      <c r="C89" s="19">
        <v>2</v>
      </c>
      <c r="D89" s="20">
        <v>0</v>
      </c>
      <c r="E89" s="18">
        <v>2</v>
      </c>
      <c r="F89" s="19">
        <v>2</v>
      </c>
      <c r="G89" s="20">
        <v>0</v>
      </c>
      <c r="H89" s="18">
        <v>2</v>
      </c>
      <c r="I89" s="19">
        <v>2</v>
      </c>
      <c r="J89" s="20">
        <v>0</v>
      </c>
      <c r="K89" s="21">
        <v>16</v>
      </c>
      <c r="L89" s="56">
        <v>9.2100000000000009</v>
      </c>
      <c r="M89" s="22">
        <v>49.521715526601518</v>
      </c>
    </row>
    <row r="90" spans="1:13" x14ac:dyDescent="0.2">
      <c r="A90" s="23" t="s">
        <v>123</v>
      </c>
      <c r="B90" s="24">
        <v>0</v>
      </c>
      <c r="C90" s="25">
        <v>0</v>
      </c>
      <c r="D90" s="26">
        <v>0</v>
      </c>
      <c r="E90" s="24">
        <v>0</v>
      </c>
      <c r="F90" s="25">
        <v>0</v>
      </c>
      <c r="G90" s="26">
        <v>0</v>
      </c>
      <c r="H90" s="24">
        <v>0</v>
      </c>
      <c r="I90" s="25">
        <v>0</v>
      </c>
      <c r="J90" s="26">
        <v>0</v>
      </c>
      <c r="K90" s="24">
        <v>0</v>
      </c>
      <c r="L90" s="61">
        <v>0</v>
      </c>
      <c r="M90" s="27">
        <v>0</v>
      </c>
    </row>
    <row r="91" spans="1:13" x14ac:dyDescent="0.2">
      <c r="A91" s="23" t="s">
        <v>124</v>
      </c>
      <c r="B91" s="24">
        <v>1</v>
      </c>
      <c r="C91" s="25">
        <v>0</v>
      </c>
      <c r="D91" s="26">
        <v>1</v>
      </c>
      <c r="E91" s="24">
        <v>1</v>
      </c>
      <c r="F91" s="25">
        <v>0</v>
      </c>
      <c r="G91" s="26">
        <v>1</v>
      </c>
      <c r="H91" s="24">
        <v>1</v>
      </c>
      <c r="I91" s="25">
        <v>0</v>
      </c>
      <c r="J91" s="26">
        <v>1</v>
      </c>
      <c r="K91" s="24">
        <v>6</v>
      </c>
      <c r="L91" s="61">
        <v>6</v>
      </c>
      <c r="M91" s="27">
        <v>51.333333333333336</v>
      </c>
    </row>
    <row r="92" spans="1:13" x14ac:dyDescent="0.2">
      <c r="A92" s="23" t="s">
        <v>125</v>
      </c>
      <c r="B92" s="24">
        <v>0</v>
      </c>
      <c r="C92" s="25">
        <v>0</v>
      </c>
      <c r="D92" s="26">
        <v>0</v>
      </c>
      <c r="E92" s="24">
        <v>0</v>
      </c>
      <c r="F92" s="25">
        <v>0</v>
      </c>
      <c r="G92" s="26">
        <v>0</v>
      </c>
      <c r="H92" s="24">
        <v>0</v>
      </c>
      <c r="I92" s="25">
        <v>0</v>
      </c>
      <c r="J92" s="26">
        <v>0</v>
      </c>
      <c r="K92" s="24">
        <v>0</v>
      </c>
      <c r="L92" s="61">
        <v>0</v>
      </c>
      <c r="M92" s="27">
        <v>0</v>
      </c>
    </row>
    <row r="93" spans="1:13" x14ac:dyDescent="0.2">
      <c r="A93" s="23" t="s">
        <v>126</v>
      </c>
      <c r="B93" s="24">
        <v>0</v>
      </c>
      <c r="C93" s="25">
        <v>0</v>
      </c>
      <c r="D93" s="26">
        <v>0</v>
      </c>
      <c r="E93" s="24">
        <v>0</v>
      </c>
      <c r="F93" s="25">
        <v>0</v>
      </c>
      <c r="G93" s="26">
        <v>0</v>
      </c>
      <c r="H93" s="24">
        <v>0</v>
      </c>
      <c r="I93" s="25">
        <v>0</v>
      </c>
      <c r="J93" s="26">
        <v>0</v>
      </c>
      <c r="K93" s="24">
        <v>0</v>
      </c>
      <c r="L93" s="61">
        <v>0</v>
      </c>
      <c r="M93" s="27">
        <v>0</v>
      </c>
    </row>
    <row r="94" spans="1:13" x14ac:dyDescent="0.2">
      <c r="A94" s="23" t="s">
        <v>127</v>
      </c>
      <c r="B94" s="24">
        <v>0</v>
      </c>
      <c r="C94" s="25">
        <v>0</v>
      </c>
      <c r="D94" s="26">
        <v>0</v>
      </c>
      <c r="E94" s="24">
        <v>0</v>
      </c>
      <c r="F94" s="25">
        <v>0</v>
      </c>
      <c r="G94" s="26">
        <v>0</v>
      </c>
      <c r="H94" s="24">
        <v>0</v>
      </c>
      <c r="I94" s="25">
        <v>0</v>
      </c>
      <c r="J94" s="26">
        <v>0</v>
      </c>
      <c r="K94" s="24">
        <v>0</v>
      </c>
      <c r="L94" s="61">
        <v>0</v>
      </c>
      <c r="M94" s="27">
        <v>0</v>
      </c>
    </row>
    <row r="95" spans="1:13" x14ac:dyDescent="0.2">
      <c r="A95" s="23" t="s">
        <v>128</v>
      </c>
      <c r="B95" s="24">
        <v>0</v>
      </c>
      <c r="C95" s="25">
        <v>0</v>
      </c>
      <c r="D95" s="26">
        <v>0</v>
      </c>
      <c r="E95" s="24">
        <v>0</v>
      </c>
      <c r="F95" s="25">
        <v>0</v>
      </c>
      <c r="G95" s="26">
        <v>0</v>
      </c>
      <c r="H95" s="24">
        <v>0</v>
      </c>
      <c r="I95" s="25">
        <v>0</v>
      </c>
      <c r="J95" s="26">
        <v>0</v>
      </c>
      <c r="K95" s="24">
        <v>0</v>
      </c>
      <c r="L95" s="61">
        <v>0</v>
      </c>
      <c r="M95" s="27">
        <v>0</v>
      </c>
    </row>
    <row r="96" spans="1:13" x14ac:dyDescent="0.2">
      <c r="A96" s="23" t="s">
        <v>129</v>
      </c>
      <c r="B96" s="24">
        <v>1</v>
      </c>
      <c r="C96" s="25">
        <v>0</v>
      </c>
      <c r="D96" s="26">
        <v>1</v>
      </c>
      <c r="E96" s="24">
        <v>1</v>
      </c>
      <c r="F96" s="25">
        <v>0</v>
      </c>
      <c r="G96" s="26">
        <v>1</v>
      </c>
      <c r="H96" s="24">
        <v>1</v>
      </c>
      <c r="I96" s="25">
        <v>0</v>
      </c>
      <c r="J96" s="26">
        <v>1</v>
      </c>
      <c r="K96" s="24">
        <v>9</v>
      </c>
      <c r="L96" s="61">
        <v>5.23</v>
      </c>
      <c r="M96" s="27">
        <v>46.306883365200761</v>
      </c>
    </row>
    <row r="97" spans="1:13" x14ac:dyDescent="0.2">
      <c r="A97" s="23" t="s">
        <v>130</v>
      </c>
      <c r="B97" s="24">
        <v>0</v>
      </c>
      <c r="C97" s="25">
        <v>0</v>
      </c>
      <c r="D97" s="26">
        <v>0</v>
      </c>
      <c r="E97" s="24">
        <v>0</v>
      </c>
      <c r="F97" s="25">
        <v>0</v>
      </c>
      <c r="G97" s="26">
        <v>0</v>
      </c>
      <c r="H97" s="24">
        <v>0</v>
      </c>
      <c r="I97" s="25">
        <v>0</v>
      </c>
      <c r="J97" s="26">
        <v>0</v>
      </c>
      <c r="K97" s="24">
        <v>0</v>
      </c>
      <c r="L97" s="61">
        <v>0</v>
      </c>
      <c r="M97" s="27">
        <v>0</v>
      </c>
    </row>
    <row r="98" spans="1:13" x14ac:dyDescent="0.2">
      <c r="A98" s="23" t="s">
        <v>131</v>
      </c>
      <c r="B98" s="24">
        <v>0</v>
      </c>
      <c r="C98" s="25">
        <v>0</v>
      </c>
      <c r="D98" s="26">
        <v>0</v>
      </c>
      <c r="E98" s="24">
        <v>0</v>
      </c>
      <c r="F98" s="25">
        <v>0</v>
      </c>
      <c r="G98" s="26">
        <v>0</v>
      </c>
      <c r="H98" s="24">
        <v>0</v>
      </c>
      <c r="I98" s="25">
        <v>0</v>
      </c>
      <c r="J98" s="26">
        <v>0</v>
      </c>
      <c r="K98" s="24">
        <v>0</v>
      </c>
      <c r="L98" s="61">
        <v>0</v>
      </c>
      <c r="M98" s="27">
        <v>0</v>
      </c>
    </row>
    <row r="99" spans="1:13" x14ac:dyDescent="0.2">
      <c r="A99" s="23" t="s">
        <v>132</v>
      </c>
      <c r="B99" s="24">
        <v>0</v>
      </c>
      <c r="C99" s="25">
        <v>0</v>
      </c>
      <c r="D99" s="26">
        <v>0</v>
      </c>
      <c r="E99" s="24">
        <v>0</v>
      </c>
      <c r="F99" s="25">
        <v>0</v>
      </c>
      <c r="G99" s="26">
        <v>0</v>
      </c>
      <c r="H99" s="24">
        <v>0</v>
      </c>
      <c r="I99" s="25">
        <v>0</v>
      </c>
      <c r="J99" s="26">
        <v>0</v>
      </c>
      <c r="K99" s="24">
        <v>0</v>
      </c>
      <c r="L99" s="61">
        <v>0</v>
      </c>
      <c r="M99" s="27">
        <v>0</v>
      </c>
    </row>
    <row r="100" spans="1:13" x14ac:dyDescent="0.2">
      <c r="A100" s="23" t="s">
        <v>133</v>
      </c>
      <c r="B100" s="24">
        <v>0</v>
      </c>
      <c r="C100" s="25">
        <v>0</v>
      </c>
      <c r="D100" s="26">
        <v>0</v>
      </c>
      <c r="E100" s="24">
        <v>0</v>
      </c>
      <c r="F100" s="25">
        <v>0</v>
      </c>
      <c r="G100" s="26">
        <v>0</v>
      </c>
      <c r="H100" s="24">
        <v>0</v>
      </c>
      <c r="I100" s="25">
        <v>0</v>
      </c>
      <c r="J100" s="26">
        <v>0</v>
      </c>
      <c r="K100" s="24">
        <v>0</v>
      </c>
      <c r="L100" s="61">
        <v>0</v>
      </c>
      <c r="M100" s="27">
        <v>0</v>
      </c>
    </row>
    <row r="101" spans="1:13" x14ac:dyDescent="0.2">
      <c r="A101" s="23" t="s">
        <v>134</v>
      </c>
      <c r="B101" s="24">
        <v>1</v>
      </c>
      <c r="C101" s="25">
        <v>1</v>
      </c>
      <c r="D101" s="26">
        <v>0</v>
      </c>
      <c r="E101" s="24">
        <v>1</v>
      </c>
      <c r="F101" s="25">
        <v>1</v>
      </c>
      <c r="G101" s="26">
        <v>0</v>
      </c>
      <c r="H101" s="24">
        <v>1</v>
      </c>
      <c r="I101" s="25">
        <v>1</v>
      </c>
      <c r="J101" s="26">
        <v>0</v>
      </c>
      <c r="K101" s="24">
        <v>18</v>
      </c>
      <c r="L101" s="61">
        <v>17.600000000000001</v>
      </c>
      <c r="M101" s="27">
        <v>43.42045454545454</v>
      </c>
    </row>
    <row r="102" spans="1:13" ht="13.5" thickBot="1" x14ac:dyDescent="0.25">
      <c r="A102" s="28" t="s">
        <v>135</v>
      </c>
      <c r="B102" s="29">
        <v>0</v>
      </c>
      <c r="C102" s="30">
        <v>0</v>
      </c>
      <c r="D102" s="31">
        <v>0</v>
      </c>
      <c r="E102" s="29">
        <v>0</v>
      </c>
      <c r="F102" s="30">
        <v>0</v>
      </c>
      <c r="G102" s="31">
        <v>0</v>
      </c>
      <c r="H102" s="29">
        <v>0</v>
      </c>
      <c r="I102" s="30">
        <v>0</v>
      </c>
      <c r="J102" s="31">
        <v>0</v>
      </c>
      <c r="K102" s="29">
        <v>0</v>
      </c>
      <c r="L102" s="74">
        <v>0</v>
      </c>
      <c r="M102" s="32">
        <v>0</v>
      </c>
    </row>
    <row r="103" spans="1:13" ht="13.5" thickBot="1" x14ac:dyDescent="0.25">
      <c r="A103" s="1185" t="s">
        <v>115</v>
      </c>
      <c r="B103" s="1186">
        <v>5</v>
      </c>
      <c r="C103" s="1187">
        <v>3</v>
      </c>
      <c r="D103" s="1188">
        <v>2</v>
      </c>
      <c r="E103" s="1186">
        <v>5</v>
      </c>
      <c r="F103" s="1187">
        <v>3</v>
      </c>
      <c r="G103" s="1188">
        <v>2</v>
      </c>
      <c r="H103" s="1186">
        <v>5</v>
      </c>
      <c r="I103" s="1187">
        <v>3</v>
      </c>
      <c r="J103" s="1188">
        <v>2</v>
      </c>
      <c r="K103" s="1186">
        <v>49</v>
      </c>
      <c r="L103" s="1189">
        <v>38.040000000000006</v>
      </c>
      <c r="M103" s="1190">
        <v>46.542586750788637</v>
      </c>
    </row>
    <row r="105" spans="1:13" ht="13.5" thickBot="1" x14ac:dyDescent="0.25">
      <c r="A105" s="11" t="s">
        <v>306</v>
      </c>
      <c r="B105" s="11"/>
    </row>
    <row r="106" spans="1:13" x14ac:dyDescent="0.2">
      <c r="A106" s="1010" t="s">
        <v>113</v>
      </c>
      <c r="B106" s="1004" t="s">
        <v>5</v>
      </c>
      <c r="C106" s="1005"/>
      <c r="D106" s="1006"/>
      <c r="E106" s="1004" t="s">
        <v>6</v>
      </c>
      <c r="F106" s="1005"/>
      <c r="G106" s="1006"/>
      <c r="H106" s="1004" t="s">
        <v>7</v>
      </c>
      <c r="I106" s="1005"/>
      <c r="J106" s="1006"/>
      <c r="K106" s="1007" t="s">
        <v>200</v>
      </c>
      <c r="L106" s="1008"/>
      <c r="M106" s="1009"/>
    </row>
    <row r="107" spans="1:13" ht="26.25" thickBot="1" x14ac:dyDescent="0.25">
      <c r="A107" s="1011"/>
      <c r="B107" s="12" t="s">
        <v>115</v>
      </c>
      <c r="C107" s="13" t="s">
        <v>116</v>
      </c>
      <c r="D107" s="14" t="s">
        <v>117</v>
      </c>
      <c r="E107" s="12" t="s">
        <v>115</v>
      </c>
      <c r="F107" s="13" t="s">
        <v>116</v>
      </c>
      <c r="G107" s="14" t="s">
        <v>117</v>
      </c>
      <c r="H107" s="12" t="s">
        <v>115</v>
      </c>
      <c r="I107" s="13" t="s">
        <v>116</v>
      </c>
      <c r="J107" s="14" t="s">
        <v>117</v>
      </c>
      <c r="K107" s="15" t="s">
        <v>118</v>
      </c>
      <c r="L107" s="954" t="s">
        <v>119</v>
      </c>
      <c r="M107" s="16" t="s">
        <v>120</v>
      </c>
    </row>
    <row r="108" spans="1:13" x14ac:dyDescent="0.2">
      <c r="A108" s="17" t="s">
        <v>121</v>
      </c>
      <c r="B108" s="18">
        <v>8</v>
      </c>
      <c r="C108" s="19">
        <v>3</v>
      </c>
      <c r="D108" s="20">
        <v>5</v>
      </c>
      <c r="E108" s="18">
        <v>8</v>
      </c>
      <c r="F108" s="19">
        <v>3</v>
      </c>
      <c r="G108" s="20">
        <v>5</v>
      </c>
      <c r="H108" s="18">
        <v>9</v>
      </c>
      <c r="I108" s="19">
        <v>4</v>
      </c>
      <c r="J108" s="20">
        <v>5</v>
      </c>
      <c r="K108" s="21">
        <v>31</v>
      </c>
      <c r="L108" s="56">
        <v>14.59</v>
      </c>
      <c r="M108" s="22">
        <v>55.171692940370122</v>
      </c>
    </row>
    <row r="109" spans="1:13" x14ac:dyDescent="0.2">
      <c r="A109" s="23" t="s">
        <v>123</v>
      </c>
      <c r="B109" s="24">
        <v>5</v>
      </c>
      <c r="C109" s="25">
        <v>3</v>
      </c>
      <c r="D109" s="26">
        <v>2</v>
      </c>
      <c r="E109" s="24">
        <v>5</v>
      </c>
      <c r="F109" s="25">
        <v>3</v>
      </c>
      <c r="G109" s="26">
        <v>2</v>
      </c>
      <c r="H109" s="24">
        <v>5</v>
      </c>
      <c r="I109" s="25">
        <v>3</v>
      </c>
      <c r="J109" s="26">
        <v>2</v>
      </c>
      <c r="K109" s="24">
        <v>14</v>
      </c>
      <c r="L109" s="61">
        <v>6.34</v>
      </c>
      <c r="M109" s="27">
        <v>54.996845425867519</v>
      </c>
    </row>
    <row r="110" spans="1:13" x14ac:dyDescent="0.2">
      <c r="A110" s="23" t="s">
        <v>124</v>
      </c>
      <c r="B110" s="24">
        <v>2</v>
      </c>
      <c r="C110" s="25">
        <v>1</v>
      </c>
      <c r="D110" s="26">
        <v>1</v>
      </c>
      <c r="E110" s="24">
        <v>2</v>
      </c>
      <c r="F110" s="25">
        <v>1</v>
      </c>
      <c r="G110" s="26">
        <v>1</v>
      </c>
      <c r="H110" s="24">
        <v>2</v>
      </c>
      <c r="I110" s="25">
        <v>1</v>
      </c>
      <c r="J110" s="26">
        <v>1</v>
      </c>
      <c r="K110" s="24">
        <v>7</v>
      </c>
      <c r="L110" s="61">
        <v>2.8000000000000003</v>
      </c>
      <c r="M110" s="27">
        <v>50.28571428571427</v>
      </c>
    </row>
    <row r="111" spans="1:13" x14ac:dyDescent="0.2">
      <c r="A111" s="23" t="s">
        <v>125</v>
      </c>
      <c r="B111" s="24">
        <v>3</v>
      </c>
      <c r="C111" s="25">
        <v>2</v>
      </c>
      <c r="D111" s="26">
        <v>1</v>
      </c>
      <c r="E111" s="24">
        <v>3</v>
      </c>
      <c r="F111" s="25">
        <v>2</v>
      </c>
      <c r="G111" s="26">
        <v>1</v>
      </c>
      <c r="H111" s="24">
        <v>4</v>
      </c>
      <c r="I111" s="25">
        <v>2</v>
      </c>
      <c r="J111" s="26">
        <v>2</v>
      </c>
      <c r="K111" s="24">
        <v>8</v>
      </c>
      <c r="L111" s="61">
        <v>4.1500000000000004</v>
      </c>
      <c r="M111" s="27">
        <v>48.206024096385534</v>
      </c>
    </row>
    <row r="112" spans="1:13" x14ac:dyDescent="0.2">
      <c r="A112" s="23" t="s">
        <v>126</v>
      </c>
      <c r="B112" s="24">
        <v>2</v>
      </c>
      <c r="C112" s="25">
        <v>1</v>
      </c>
      <c r="D112" s="26">
        <v>1</v>
      </c>
      <c r="E112" s="24">
        <v>2</v>
      </c>
      <c r="F112" s="25">
        <v>1</v>
      </c>
      <c r="G112" s="26">
        <v>1</v>
      </c>
      <c r="H112" s="24">
        <v>2</v>
      </c>
      <c r="I112" s="25">
        <v>1</v>
      </c>
      <c r="J112" s="26">
        <v>1</v>
      </c>
      <c r="K112" s="24">
        <v>5</v>
      </c>
      <c r="L112" s="61">
        <v>2.2600000000000002</v>
      </c>
      <c r="M112" s="27">
        <v>50.814159292035392</v>
      </c>
    </row>
    <row r="113" spans="1:13" x14ac:dyDescent="0.2">
      <c r="A113" s="23" t="s">
        <v>127</v>
      </c>
      <c r="B113" s="24">
        <v>3</v>
      </c>
      <c r="C113" s="25">
        <v>2</v>
      </c>
      <c r="D113" s="26">
        <v>1</v>
      </c>
      <c r="E113" s="24">
        <v>3</v>
      </c>
      <c r="F113" s="25">
        <v>2</v>
      </c>
      <c r="G113" s="26">
        <v>1</v>
      </c>
      <c r="H113" s="24">
        <v>4</v>
      </c>
      <c r="I113" s="25">
        <v>3</v>
      </c>
      <c r="J113" s="26">
        <v>1</v>
      </c>
      <c r="K113" s="24">
        <v>9</v>
      </c>
      <c r="L113" s="61">
        <v>3.8899999999999997</v>
      </c>
      <c r="M113" s="27">
        <v>50.43059125964011</v>
      </c>
    </row>
    <row r="114" spans="1:13" x14ac:dyDescent="0.2">
      <c r="A114" s="23" t="s">
        <v>128</v>
      </c>
      <c r="B114" s="24">
        <v>3</v>
      </c>
      <c r="C114" s="25">
        <v>1</v>
      </c>
      <c r="D114" s="26">
        <v>2</v>
      </c>
      <c r="E114" s="24">
        <v>3</v>
      </c>
      <c r="F114" s="25">
        <v>1</v>
      </c>
      <c r="G114" s="26">
        <v>2</v>
      </c>
      <c r="H114" s="24">
        <v>3</v>
      </c>
      <c r="I114" s="25">
        <v>1</v>
      </c>
      <c r="J114" s="26">
        <v>2</v>
      </c>
      <c r="K114" s="24">
        <v>10</v>
      </c>
      <c r="L114" s="61">
        <v>3.81</v>
      </c>
      <c r="M114" s="27">
        <v>55.090551181102363</v>
      </c>
    </row>
    <row r="115" spans="1:13" x14ac:dyDescent="0.2">
      <c r="A115" s="23" t="s">
        <v>129</v>
      </c>
      <c r="B115" s="24">
        <v>6</v>
      </c>
      <c r="C115" s="25">
        <v>4</v>
      </c>
      <c r="D115" s="26">
        <v>2</v>
      </c>
      <c r="E115" s="24">
        <v>6</v>
      </c>
      <c r="F115" s="25">
        <v>4</v>
      </c>
      <c r="G115" s="26">
        <v>2</v>
      </c>
      <c r="H115" s="24">
        <v>6</v>
      </c>
      <c r="I115" s="25">
        <v>4</v>
      </c>
      <c r="J115" s="26">
        <v>2</v>
      </c>
      <c r="K115" s="24">
        <v>16</v>
      </c>
      <c r="L115" s="61">
        <v>5.870000000000001</v>
      </c>
      <c r="M115" s="27">
        <v>47.750425894378189</v>
      </c>
    </row>
    <row r="116" spans="1:13" x14ac:dyDescent="0.2">
      <c r="A116" s="23" t="s">
        <v>130</v>
      </c>
      <c r="B116" s="24">
        <v>3</v>
      </c>
      <c r="C116" s="25">
        <v>2</v>
      </c>
      <c r="D116" s="26">
        <v>1</v>
      </c>
      <c r="E116" s="24">
        <v>3</v>
      </c>
      <c r="F116" s="25">
        <v>2</v>
      </c>
      <c r="G116" s="26">
        <v>1</v>
      </c>
      <c r="H116" s="24">
        <v>3</v>
      </c>
      <c r="I116" s="25">
        <v>2</v>
      </c>
      <c r="J116" s="26">
        <v>1</v>
      </c>
      <c r="K116" s="24">
        <v>10</v>
      </c>
      <c r="L116" s="61">
        <v>3.2600000000000002</v>
      </c>
      <c r="M116" s="27">
        <v>53.914110429447845</v>
      </c>
    </row>
    <row r="117" spans="1:13" x14ac:dyDescent="0.2">
      <c r="A117" s="23" t="s">
        <v>131</v>
      </c>
      <c r="B117" s="24">
        <v>5</v>
      </c>
      <c r="C117" s="25">
        <v>3</v>
      </c>
      <c r="D117" s="26">
        <v>2</v>
      </c>
      <c r="E117" s="24">
        <v>5</v>
      </c>
      <c r="F117" s="25">
        <v>3</v>
      </c>
      <c r="G117" s="26">
        <v>2</v>
      </c>
      <c r="H117" s="24">
        <v>5</v>
      </c>
      <c r="I117" s="25">
        <v>3</v>
      </c>
      <c r="J117" s="26">
        <v>2</v>
      </c>
      <c r="K117" s="24">
        <v>17</v>
      </c>
      <c r="L117" s="61">
        <v>7.240000000000002</v>
      </c>
      <c r="M117" s="27">
        <v>52.972375690607734</v>
      </c>
    </row>
    <row r="118" spans="1:13" x14ac:dyDescent="0.2">
      <c r="A118" s="23" t="s">
        <v>132</v>
      </c>
      <c r="B118" s="24">
        <v>8</v>
      </c>
      <c r="C118" s="25">
        <v>3</v>
      </c>
      <c r="D118" s="26">
        <v>5</v>
      </c>
      <c r="E118" s="24">
        <v>8</v>
      </c>
      <c r="F118" s="25">
        <v>3</v>
      </c>
      <c r="G118" s="26">
        <v>5</v>
      </c>
      <c r="H118" s="24">
        <v>8</v>
      </c>
      <c r="I118" s="25">
        <v>3</v>
      </c>
      <c r="J118" s="26">
        <v>5</v>
      </c>
      <c r="K118" s="24">
        <v>38</v>
      </c>
      <c r="L118" s="61">
        <v>17.009999999999998</v>
      </c>
      <c r="M118" s="27">
        <v>50.791593180482067</v>
      </c>
    </row>
    <row r="119" spans="1:13" x14ac:dyDescent="0.2">
      <c r="A119" s="23" t="s">
        <v>133</v>
      </c>
      <c r="B119" s="24">
        <v>6</v>
      </c>
      <c r="C119" s="25">
        <v>2</v>
      </c>
      <c r="D119" s="26">
        <v>4</v>
      </c>
      <c r="E119" s="24">
        <v>6</v>
      </c>
      <c r="F119" s="25">
        <v>2</v>
      </c>
      <c r="G119" s="26">
        <v>4</v>
      </c>
      <c r="H119" s="24">
        <v>6</v>
      </c>
      <c r="I119" s="25">
        <v>2</v>
      </c>
      <c r="J119" s="26">
        <v>4</v>
      </c>
      <c r="K119" s="24">
        <v>18</v>
      </c>
      <c r="L119" s="61">
        <v>8.8100000000000023</v>
      </c>
      <c r="M119" s="27">
        <v>48.33541430192961</v>
      </c>
    </row>
    <row r="120" spans="1:13" x14ac:dyDescent="0.2">
      <c r="A120" s="23" t="s">
        <v>134</v>
      </c>
      <c r="B120" s="24">
        <v>8</v>
      </c>
      <c r="C120" s="25">
        <v>4</v>
      </c>
      <c r="D120" s="26">
        <v>4</v>
      </c>
      <c r="E120" s="24">
        <v>8</v>
      </c>
      <c r="F120" s="25">
        <v>4</v>
      </c>
      <c r="G120" s="26">
        <v>4</v>
      </c>
      <c r="H120" s="24">
        <v>9</v>
      </c>
      <c r="I120" s="25">
        <v>5</v>
      </c>
      <c r="J120" s="26">
        <v>4</v>
      </c>
      <c r="K120" s="24">
        <v>22</v>
      </c>
      <c r="L120" s="61">
        <v>10.100000000000001</v>
      </c>
      <c r="M120" s="27">
        <v>55.348514851485135</v>
      </c>
    </row>
    <row r="121" spans="1:13" ht="13.5" thickBot="1" x14ac:dyDescent="0.25">
      <c r="A121" s="28" t="s">
        <v>135</v>
      </c>
      <c r="B121" s="29">
        <v>3</v>
      </c>
      <c r="C121" s="30">
        <v>1</v>
      </c>
      <c r="D121" s="31">
        <v>2</v>
      </c>
      <c r="E121" s="29">
        <v>3</v>
      </c>
      <c r="F121" s="30">
        <v>1</v>
      </c>
      <c r="G121" s="31">
        <v>2</v>
      </c>
      <c r="H121" s="29">
        <v>3</v>
      </c>
      <c r="I121" s="30">
        <v>1</v>
      </c>
      <c r="J121" s="31">
        <v>2</v>
      </c>
      <c r="K121" s="29">
        <v>10</v>
      </c>
      <c r="L121" s="74">
        <v>4.84</v>
      </c>
      <c r="M121" s="32">
        <v>51.433884297520663</v>
      </c>
    </row>
    <row r="122" spans="1:13" ht="13.5" thickBot="1" x14ac:dyDescent="0.25">
      <c r="A122" s="1185" t="s">
        <v>115</v>
      </c>
      <c r="B122" s="1186">
        <v>64</v>
      </c>
      <c r="C122" s="1187">
        <v>31</v>
      </c>
      <c r="D122" s="1188">
        <v>33</v>
      </c>
      <c r="E122" s="1186">
        <v>65</v>
      </c>
      <c r="F122" s="1187">
        <v>32</v>
      </c>
      <c r="G122" s="1188">
        <v>33</v>
      </c>
      <c r="H122" s="1186">
        <v>69</v>
      </c>
      <c r="I122" s="1187">
        <v>35</v>
      </c>
      <c r="J122" s="1188">
        <v>34</v>
      </c>
      <c r="K122" s="1186">
        <v>205</v>
      </c>
      <c r="L122" s="1189">
        <v>94.97</v>
      </c>
      <c r="M122" s="1190">
        <v>52.150521217226505</v>
      </c>
    </row>
    <row r="124" spans="1:13" ht="13.5" thickBot="1" x14ac:dyDescent="0.25">
      <c r="A124" s="11" t="s">
        <v>307</v>
      </c>
      <c r="B124" s="11"/>
    </row>
    <row r="125" spans="1:13" x14ac:dyDescent="0.2">
      <c r="A125" s="1010" t="s">
        <v>113</v>
      </c>
      <c r="B125" s="1004" t="s">
        <v>5</v>
      </c>
      <c r="C125" s="1005"/>
      <c r="D125" s="1006"/>
      <c r="E125" s="1004" t="s">
        <v>6</v>
      </c>
      <c r="F125" s="1005"/>
      <c r="G125" s="1006"/>
      <c r="H125" s="1004" t="s">
        <v>7</v>
      </c>
      <c r="I125" s="1005"/>
      <c r="J125" s="1006"/>
      <c r="K125" s="1007" t="s">
        <v>200</v>
      </c>
      <c r="L125" s="1008"/>
      <c r="M125" s="1009"/>
    </row>
    <row r="126" spans="1:13" ht="26.25" thickBot="1" x14ac:dyDescent="0.25">
      <c r="A126" s="1011"/>
      <c r="B126" s="12" t="s">
        <v>115</v>
      </c>
      <c r="C126" s="13" t="s">
        <v>116</v>
      </c>
      <c r="D126" s="14" t="s">
        <v>117</v>
      </c>
      <c r="E126" s="12" t="s">
        <v>115</v>
      </c>
      <c r="F126" s="13" t="s">
        <v>116</v>
      </c>
      <c r="G126" s="14" t="s">
        <v>117</v>
      </c>
      <c r="H126" s="12" t="s">
        <v>115</v>
      </c>
      <c r="I126" s="13" t="s">
        <v>116</v>
      </c>
      <c r="J126" s="14" t="s">
        <v>117</v>
      </c>
      <c r="K126" s="15" t="s">
        <v>118</v>
      </c>
      <c r="L126" s="954" t="s">
        <v>119</v>
      </c>
      <c r="M126" s="16" t="s">
        <v>120</v>
      </c>
    </row>
    <row r="127" spans="1:13" x14ac:dyDescent="0.2">
      <c r="A127" s="17" t="s">
        <v>121</v>
      </c>
      <c r="B127" s="18">
        <v>13</v>
      </c>
      <c r="C127" s="19">
        <v>4</v>
      </c>
      <c r="D127" s="20">
        <v>9</v>
      </c>
      <c r="E127" s="18">
        <v>13</v>
      </c>
      <c r="F127" s="19">
        <v>4</v>
      </c>
      <c r="G127" s="20">
        <v>9</v>
      </c>
      <c r="H127" s="18">
        <v>17</v>
      </c>
      <c r="I127" s="19">
        <v>6</v>
      </c>
      <c r="J127" s="20">
        <v>11</v>
      </c>
      <c r="K127" s="21">
        <v>119</v>
      </c>
      <c r="L127" s="56">
        <v>93.250000000000028</v>
      </c>
      <c r="M127" s="22">
        <v>46.987399463806945</v>
      </c>
    </row>
    <row r="128" spans="1:13" x14ac:dyDescent="0.2">
      <c r="A128" s="23" t="s">
        <v>123</v>
      </c>
      <c r="B128" s="24">
        <v>9</v>
      </c>
      <c r="C128" s="25">
        <v>1</v>
      </c>
      <c r="D128" s="26">
        <v>8</v>
      </c>
      <c r="E128" s="24">
        <v>9</v>
      </c>
      <c r="F128" s="25">
        <v>1</v>
      </c>
      <c r="G128" s="26">
        <v>8</v>
      </c>
      <c r="H128" s="24">
        <v>9</v>
      </c>
      <c r="I128" s="25">
        <v>1</v>
      </c>
      <c r="J128" s="26">
        <v>8</v>
      </c>
      <c r="K128" s="24">
        <v>26</v>
      </c>
      <c r="L128" s="61">
        <v>16.68</v>
      </c>
      <c r="M128" s="27">
        <v>55.302158273381295</v>
      </c>
    </row>
    <row r="129" spans="1:13" x14ac:dyDescent="0.2">
      <c r="A129" s="23" t="s">
        <v>124</v>
      </c>
      <c r="B129" s="24">
        <v>7</v>
      </c>
      <c r="C129" s="25">
        <v>1</v>
      </c>
      <c r="D129" s="26">
        <v>6</v>
      </c>
      <c r="E129" s="24">
        <v>7</v>
      </c>
      <c r="F129" s="25">
        <v>1</v>
      </c>
      <c r="G129" s="26">
        <v>6</v>
      </c>
      <c r="H129" s="24">
        <v>7</v>
      </c>
      <c r="I129" s="25">
        <v>1</v>
      </c>
      <c r="J129" s="26">
        <v>6</v>
      </c>
      <c r="K129" s="24">
        <v>21</v>
      </c>
      <c r="L129" s="61">
        <v>15.580000000000004</v>
      </c>
      <c r="M129" s="27">
        <v>44.801668806161736</v>
      </c>
    </row>
    <row r="130" spans="1:13" x14ac:dyDescent="0.2">
      <c r="A130" s="23" t="s">
        <v>125</v>
      </c>
      <c r="B130" s="24">
        <v>3</v>
      </c>
      <c r="C130" s="25">
        <v>1</v>
      </c>
      <c r="D130" s="26">
        <v>2</v>
      </c>
      <c r="E130" s="24">
        <v>3</v>
      </c>
      <c r="F130" s="25">
        <v>1</v>
      </c>
      <c r="G130" s="26">
        <v>2</v>
      </c>
      <c r="H130" s="24">
        <v>3</v>
      </c>
      <c r="I130" s="25">
        <v>1</v>
      </c>
      <c r="J130" s="26">
        <v>2</v>
      </c>
      <c r="K130" s="24">
        <v>42</v>
      </c>
      <c r="L130" s="61">
        <v>33.720000000000006</v>
      </c>
      <c r="M130" s="27">
        <v>49.651542111506515</v>
      </c>
    </row>
    <row r="131" spans="1:13" x14ac:dyDescent="0.2">
      <c r="A131" s="23" t="s">
        <v>126</v>
      </c>
      <c r="B131" s="24">
        <v>2</v>
      </c>
      <c r="C131" s="25">
        <v>0</v>
      </c>
      <c r="D131" s="26">
        <v>2</v>
      </c>
      <c r="E131" s="24">
        <v>2</v>
      </c>
      <c r="F131" s="25">
        <v>0</v>
      </c>
      <c r="G131" s="26">
        <v>2</v>
      </c>
      <c r="H131" s="24">
        <v>2</v>
      </c>
      <c r="I131" s="25">
        <v>0</v>
      </c>
      <c r="J131" s="26">
        <v>2</v>
      </c>
      <c r="K131" s="24">
        <v>6</v>
      </c>
      <c r="L131" s="61">
        <v>4.1800000000000006</v>
      </c>
      <c r="M131" s="27">
        <v>53.715311004784681</v>
      </c>
    </row>
    <row r="132" spans="1:13" x14ac:dyDescent="0.2">
      <c r="A132" s="23" t="s">
        <v>127</v>
      </c>
      <c r="B132" s="24">
        <v>4</v>
      </c>
      <c r="C132" s="25">
        <v>2</v>
      </c>
      <c r="D132" s="26">
        <v>2</v>
      </c>
      <c r="E132" s="24">
        <v>6</v>
      </c>
      <c r="F132" s="25">
        <v>2</v>
      </c>
      <c r="G132" s="26">
        <v>4</v>
      </c>
      <c r="H132" s="24">
        <v>6</v>
      </c>
      <c r="I132" s="25">
        <v>2</v>
      </c>
      <c r="J132" s="26">
        <v>4</v>
      </c>
      <c r="K132" s="24">
        <v>18</v>
      </c>
      <c r="L132" s="61">
        <v>12.950000000000005</v>
      </c>
      <c r="M132" s="27">
        <v>50.693050193050169</v>
      </c>
    </row>
    <row r="133" spans="1:13" x14ac:dyDescent="0.2">
      <c r="A133" s="23" t="s">
        <v>128</v>
      </c>
      <c r="B133" s="24">
        <v>3</v>
      </c>
      <c r="C133" s="25">
        <v>0</v>
      </c>
      <c r="D133" s="26">
        <v>3</v>
      </c>
      <c r="E133" s="24">
        <v>3</v>
      </c>
      <c r="F133" s="25">
        <v>0</v>
      </c>
      <c r="G133" s="26">
        <v>3</v>
      </c>
      <c r="H133" s="24">
        <v>3</v>
      </c>
      <c r="I133" s="25">
        <v>0</v>
      </c>
      <c r="J133" s="26">
        <v>3</v>
      </c>
      <c r="K133" s="24">
        <v>15</v>
      </c>
      <c r="L133" s="61">
        <v>14.2</v>
      </c>
      <c r="M133" s="27">
        <v>48.936619718309856</v>
      </c>
    </row>
    <row r="134" spans="1:13" x14ac:dyDescent="0.2">
      <c r="A134" s="23" t="s">
        <v>129</v>
      </c>
      <c r="B134" s="24">
        <v>2</v>
      </c>
      <c r="C134" s="25">
        <v>0</v>
      </c>
      <c r="D134" s="26">
        <v>2</v>
      </c>
      <c r="E134" s="24">
        <v>2</v>
      </c>
      <c r="F134" s="25">
        <v>0</v>
      </c>
      <c r="G134" s="26">
        <v>2</v>
      </c>
      <c r="H134" s="24">
        <v>3</v>
      </c>
      <c r="I134" s="25">
        <v>0</v>
      </c>
      <c r="J134" s="26">
        <v>3</v>
      </c>
      <c r="K134" s="24">
        <v>22</v>
      </c>
      <c r="L134" s="61">
        <v>16.45</v>
      </c>
      <c r="M134" s="27">
        <v>42.153495440729486</v>
      </c>
    </row>
    <row r="135" spans="1:13" x14ac:dyDescent="0.2">
      <c r="A135" s="23" t="s">
        <v>130</v>
      </c>
      <c r="B135" s="24">
        <v>3</v>
      </c>
      <c r="C135" s="25">
        <v>2</v>
      </c>
      <c r="D135" s="26">
        <v>1</v>
      </c>
      <c r="E135" s="24">
        <v>5</v>
      </c>
      <c r="F135" s="25">
        <v>2</v>
      </c>
      <c r="G135" s="26">
        <v>3</v>
      </c>
      <c r="H135" s="24">
        <v>8</v>
      </c>
      <c r="I135" s="25">
        <v>4</v>
      </c>
      <c r="J135" s="26">
        <v>4</v>
      </c>
      <c r="K135" s="24">
        <v>23</v>
      </c>
      <c r="L135" s="61">
        <v>16.299999999999997</v>
      </c>
      <c r="M135" s="27">
        <v>49.579754601227002</v>
      </c>
    </row>
    <row r="136" spans="1:13" x14ac:dyDescent="0.2">
      <c r="A136" s="23" t="s">
        <v>131</v>
      </c>
      <c r="B136" s="24">
        <v>5</v>
      </c>
      <c r="C136" s="25">
        <v>0</v>
      </c>
      <c r="D136" s="26">
        <v>5</v>
      </c>
      <c r="E136" s="24">
        <v>5</v>
      </c>
      <c r="F136" s="25">
        <v>0</v>
      </c>
      <c r="G136" s="26">
        <v>5</v>
      </c>
      <c r="H136" s="24">
        <v>5</v>
      </c>
      <c r="I136" s="25">
        <v>0</v>
      </c>
      <c r="J136" s="26">
        <v>5</v>
      </c>
      <c r="K136" s="24">
        <v>16</v>
      </c>
      <c r="L136" s="61">
        <v>11.529999999999998</v>
      </c>
      <c r="M136" s="27">
        <v>42.100173460537732</v>
      </c>
    </row>
    <row r="137" spans="1:13" x14ac:dyDescent="0.2">
      <c r="A137" s="23" t="s">
        <v>132</v>
      </c>
      <c r="B137" s="24">
        <v>9</v>
      </c>
      <c r="C137" s="25">
        <v>2</v>
      </c>
      <c r="D137" s="26">
        <v>7</v>
      </c>
      <c r="E137" s="24">
        <v>9</v>
      </c>
      <c r="F137" s="25">
        <v>2</v>
      </c>
      <c r="G137" s="26">
        <v>7</v>
      </c>
      <c r="H137" s="24">
        <v>13</v>
      </c>
      <c r="I137" s="25">
        <v>2</v>
      </c>
      <c r="J137" s="26">
        <v>11</v>
      </c>
      <c r="K137" s="24">
        <v>55</v>
      </c>
      <c r="L137" s="61">
        <v>48.640000000000008</v>
      </c>
      <c r="M137" s="27">
        <v>46.161800986842103</v>
      </c>
    </row>
    <row r="138" spans="1:13" x14ac:dyDescent="0.2">
      <c r="A138" s="23" t="s">
        <v>133</v>
      </c>
      <c r="B138" s="24">
        <v>5</v>
      </c>
      <c r="C138" s="25">
        <v>1</v>
      </c>
      <c r="D138" s="26">
        <v>4</v>
      </c>
      <c r="E138" s="24">
        <v>5</v>
      </c>
      <c r="F138" s="25">
        <v>1</v>
      </c>
      <c r="G138" s="26">
        <v>4</v>
      </c>
      <c r="H138" s="24">
        <v>5</v>
      </c>
      <c r="I138" s="25">
        <v>1</v>
      </c>
      <c r="J138" s="26">
        <v>4</v>
      </c>
      <c r="K138" s="24">
        <v>31</v>
      </c>
      <c r="L138" s="61">
        <v>22.849999999999998</v>
      </c>
      <c r="M138" s="27">
        <v>50.239606126914666</v>
      </c>
    </row>
    <row r="139" spans="1:13" x14ac:dyDescent="0.2">
      <c r="A139" s="23" t="s">
        <v>134</v>
      </c>
      <c r="B139" s="24">
        <v>15</v>
      </c>
      <c r="C139" s="25">
        <v>7</v>
      </c>
      <c r="D139" s="26">
        <v>8</v>
      </c>
      <c r="E139" s="24">
        <v>15</v>
      </c>
      <c r="F139" s="25">
        <v>7</v>
      </c>
      <c r="G139" s="26">
        <v>8</v>
      </c>
      <c r="H139" s="24">
        <v>17</v>
      </c>
      <c r="I139" s="25">
        <v>7</v>
      </c>
      <c r="J139" s="26">
        <v>10</v>
      </c>
      <c r="K139" s="24">
        <v>65</v>
      </c>
      <c r="L139" s="61">
        <v>52.16</v>
      </c>
      <c r="M139" s="27">
        <v>46.047354294478524</v>
      </c>
    </row>
    <row r="140" spans="1:13" ht="13.5" thickBot="1" x14ac:dyDescent="0.25">
      <c r="A140" s="28" t="s">
        <v>135</v>
      </c>
      <c r="B140" s="29">
        <v>7</v>
      </c>
      <c r="C140" s="30">
        <v>3</v>
      </c>
      <c r="D140" s="31">
        <v>4</v>
      </c>
      <c r="E140" s="29">
        <v>7</v>
      </c>
      <c r="F140" s="30">
        <v>3</v>
      </c>
      <c r="G140" s="31">
        <v>4</v>
      </c>
      <c r="H140" s="29">
        <v>7</v>
      </c>
      <c r="I140" s="30">
        <v>3</v>
      </c>
      <c r="J140" s="31">
        <v>4</v>
      </c>
      <c r="K140" s="29">
        <v>15</v>
      </c>
      <c r="L140" s="74">
        <v>13.700000000000001</v>
      </c>
      <c r="M140" s="32">
        <v>46.616788321167874</v>
      </c>
    </row>
    <row r="141" spans="1:13" ht="13.5" thickBot="1" x14ac:dyDescent="0.25">
      <c r="A141" s="1185" t="s">
        <v>115</v>
      </c>
      <c r="B141" s="1186">
        <v>87</v>
      </c>
      <c r="C141" s="1187">
        <v>24</v>
      </c>
      <c r="D141" s="1188">
        <v>63</v>
      </c>
      <c r="E141" s="1186">
        <v>91</v>
      </c>
      <c r="F141" s="1187">
        <v>24</v>
      </c>
      <c r="G141" s="1188">
        <v>67</v>
      </c>
      <c r="H141" s="1186">
        <v>105</v>
      </c>
      <c r="I141" s="1187">
        <v>28</v>
      </c>
      <c r="J141" s="1188">
        <v>77</v>
      </c>
      <c r="K141" s="1186">
        <v>434</v>
      </c>
      <c r="L141" s="1189">
        <v>372.19000000000011</v>
      </c>
      <c r="M141" s="1190">
        <v>47.48363738950534</v>
      </c>
    </row>
    <row r="143" spans="1:13" ht="13.5" thickBot="1" x14ac:dyDescent="0.25">
      <c r="A143" s="11" t="s">
        <v>308</v>
      </c>
      <c r="B143" s="11"/>
    </row>
    <row r="144" spans="1:13" x14ac:dyDescent="0.2">
      <c r="A144" s="1010" t="s">
        <v>113</v>
      </c>
      <c r="B144" s="1004" t="s">
        <v>5</v>
      </c>
      <c r="C144" s="1005"/>
      <c r="D144" s="1006"/>
      <c r="E144" s="1004" t="s">
        <v>6</v>
      </c>
      <c r="F144" s="1005"/>
      <c r="G144" s="1006"/>
      <c r="H144" s="1004" t="s">
        <v>7</v>
      </c>
      <c r="I144" s="1005"/>
      <c r="J144" s="1006"/>
      <c r="K144" s="1007" t="s">
        <v>200</v>
      </c>
      <c r="L144" s="1008"/>
      <c r="M144" s="1009"/>
    </row>
    <row r="145" spans="1:13" ht="26.25" thickBot="1" x14ac:dyDescent="0.25">
      <c r="A145" s="1011"/>
      <c r="B145" s="12" t="s">
        <v>115</v>
      </c>
      <c r="C145" s="13" t="s">
        <v>116</v>
      </c>
      <c r="D145" s="14" t="s">
        <v>117</v>
      </c>
      <c r="E145" s="12" t="s">
        <v>115</v>
      </c>
      <c r="F145" s="13" t="s">
        <v>116</v>
      </c>
      <c r="G145" s="14" t="s">
        <v>117</v>
      </c>
      <c r="H145" s="12" t="s">
        <v>115</v>
      </c>
      <c r="I145" s="13" t="s">
        <v>116</v>
      </c>
      <c r="J145" s="14" t="s">
        <v>117</v>
      </c>
      <c r="K145" s="15" t="s">
        <v>118</v>
      </c>
      <c r="L145" s="954" t="s">
        <v>119</v>
      </c>
      <c r="M145" s="16" t="s">
        <v>120</v>
      </c>
    </row>
    <row r="146" spans="1:13" x14ac:dyDescent="0.2">
      <c r="A146" s="17" t="s">
        <v>121</v>
      </c>
      <c r="B146" s="18">
        <v>4</v>
      </c>
      <c r="C146" s="19">
        <v>0</v>
      </c>
      <c r="D146" s="20">
        <v>4</v>
      </c>
      <c r="E146" s="18">
        <v>4</v>
      </c>
      <c r="F146" s="19">
        <v>0</v>
      </c>
      <c r="G146" s="20">
        <v>4</v>
      </c>
      <c r="H146" s="18">
        <v>4</v>
      </c>
      <c r="I146" s="19">
        <v>0</v>
      </c>
      <c r="J146" s="20">
        <v>4</v>
      </c>
      <c r="K146" s="21">
        <v>23</v>
      </c>
      <c r="L146" s="56">
        <v>15.399999999999999</v>
      </c>
      <c r="M146" s="46">
        <v>50.227272727272727</v>
      </c>
    </row>
    <row r="147" spans="1:13" x14ac:dyDescent="0.2">
      <c r="A147" s="23" t="s">
        <v>123</v>
      </c>
      <c r="B147" s="24">
        <v>0</v>
      </c>
      <c r="C147" s="25">
        <v>0</v>
      </c>
      <c r="D147" s="26">
        <v>0</v>
      </c>
      <c r="E147" s="24">
        <v>0</v>
      </c>
      <c r="F147" s="25">
        <v>0</v>
      </c>
      <c r="G147" s="26">
        <v>0</v>
      </c>
      <c r="H147" s="24">
        <v>0</v>
      </c>
      <c r="I147" s="25">
        <v>0</v>
      </c>
      <c r="J147" s="26">
        <v>0</v>
      </c>
      <c r="K147" s="24">
        <v>0</v>
      </c>
      <c r="L147" s="61">
        <v>0</v>
      </c>
      <c r="M147" s="47">
        <v>0</v>
      </c>
    </row>
    <row r="148" spans="1:13" x14ac:dyDescent="0.2">
      <c r="A148" s="23" t="s">
        <v>124</v>
      </c>
      <c r="B148" s="24">
        <v>1</v>
      </c>
      <c r="C148" s="25">
        <v>0</v>
      </c>
      <c r="D148" s="26">
        <v>1</v>
      </c>
      <c r="E148" s="24">
        <v>1</v>
      </c>
      <c r="F148" s="25">
        <v>0</v>
      </c>
      <c r="G148" s="26">
        <v>1</v>
      </c>
      <c r="H148" s="24">
        <v>1</v>
      </c>
      <c r="I148" s="25">
        <v>0</v>
      </c>
      <c r="J148" s="26">
        <v>1</v>
      </c>
      <c r="K148" s="24">
        <v>3</v>
      </c>
      <c r="L148" s="61">
        <v>2.2000000000000002</v>
      </c>
      <c r="M148" s="47">
        <v>50.227272727272727</v>
      </c>
    </row>
    <row r="149" spans="1:13" x14ac:dyDescent="0.2">
      <c r="A149" s="23" t="s">
        <v>125</v>
      </c>
      <c r="B149" s="24">
        <v>1</v>
      </c>
      <c r="C149" s="25">
        <v>0</v>
      </c>
      <c r="D149" s="26">
        <v>1</v>
      </c>
      <c r="E149" s="24">
        <v>1</v>
      </c>
      <c r="F149" s="25">
        <v>0</v>
      </c>
      <c r="G149" s="26">
        <v>1</v>
      </c>
      <c r="H149" s="24">
        <v>1</v>
      </c>
      <c r="I149" s="25">
        <v>0</v>
      </c>
      <c r="J149" s="26">
        <v>1</v>
      </c>
      <c r="K149" s="24">
        <v>7</v>
      </c>
      <c r="L149" s="61">
        <v>5.6</v>
      </c>
      <c r="M149" s="47">
        <v>59.053571428571431</v>
      </c>
    </row>
    <row r="150" spans="1:13" x14ac:dyDescent="0.2">
      <c r="A150" s="23" t="s">
        <v>126</v>
      </c>
      <c r="B150" s="24">
        <v>1</v>
      </c>
      <c r="C150" s="25">
        <v>0</v>
      </c>
      <c r="D150" s="26">
        <v>1</v>
      </c>
      <c r="E150" s="24">
        <v>1</v>
      </c>
      <c r="F150" s="25">
        <v>0</v>
      </c>
      <c r="G150" s="26">
        <v>1</v>
      </c>
      <c r="H150" s="24">
        <v>1</v>
      </c>
      <c r="I150" s="25">
        <v>0</v>
      </c>
      <c r="J150" s="26">
        <v>1</v>
      </c>
      <c r="K150" s="24">
        <v>1</v>
      </c>
      <c r="L150" s="61">
        <v>0.75</v>
      </c>
      <c r="M150" s="47">
        <v>60.5</v>
      </c>
    </row>
    <row r="151" spans="1:13" x14ac:dyDescent="0.2">
      <c r="A151" s="23" t="s">
        <v>127</v>
      </c>
      <c r="B151" s="24">
        <v>1</v>
      </c>
      <c r="C151" s="25">
        <v>0</v>
      </c>
      <c r="D151" s="26">
        <v>1</v>
      </c>
      <c r="E151" s="24">
        <v>1</v>
      </c>
      <c r="F151" s="25">
        <v>0</v>
      </c>
      <c r="G151" s="26">
        <v>1</v>
      </c>
      <c r="H151" s="24">
        <v>1</v>
      </c>
      <c r="I151" s="25">
        <v>0</v>
      </c>
      <c r="J151" s="26">
        <v>1</v>
      </c>
      <c r="K151" s="24">
        <v>4</v>
      </c>
      <c r="L151" s="61">
        <v>2.4</v>
      </c>
      <c r="M151" s="47">
        <v>42.500000000000007</v>
      </c>
    </row>
    <row r="152" spans="1:13" x14ac:dyDescent="0.2">
      <c r="A152" s="23" t="s">
        <v>128</v>
      </c>
      <c r="B152" s="24">
        <v>1</v>
      </c>
      <c r="C152" s="25">
        <v>0</v>
      </c>
      <c r="D152" s="26">
        <v>1</v>
      </c>
      <c r="E152" s="24">
        <v>1</v>
      </c>
      <c r="F152" s="25">
        <v>0</v>
      </c>
      <c r="G152" s="26">
        <v>1</v>
      </c>
      <c r="H152" s="24">
        <v>1</v>
      </c>
      <c r="I152" s="25">
        <v>0</v>
      </c>
      <c r="J152" s="26">
        <v>1</v>
      </c>
      <c r="K152" s="24">
        <v>4</v>
      </c>
      <c r="L152" s="61">
        <v>2</v>
      </c>
      <c r="M152" s="47">
        <v>56.3</v>
      </c>
    </row>
    <row r="153" spans="1:13" x14ac:dyDescent="0.2">
      <c r="A153" s="23" t="s">
        <v>129</v>
      </c>
      <c r="B153" s="24">
        <v>1</v>
      </c>
      <c r="C153" s="25">
        <v>0</v>
      </c>
      <c r="D153" s="26">
        <v>1</v>
      </c>
      <c r="E153" s="24">
        <v>1</v>
      </c>
      <c r="F153" s="25">
        <v>0</v>
      </c>
      <c r="G153" s="26">
        <v>1</v>
      </c>
      <c r="H153" s="24">
        <v>1</v>
      </c>
      <c r="I153" s="25">
        <v>0</v>
      </c>
      <c r="J153" s="26">
        <v>1</v>
      </c>
      <c r="K153" s="24">
        <v>5</v>
      </c>
      <c r="L153" s="61">
        <v>3.9</v>
      </c>
      <c r="M153" s="47">
        <v>47.525641025641029</v>
      </c>
    </row>
    <row r="154" spans="1:13" x14ac:dyDescent="0.2">
      <c r="A154" s="23" t="s">
        <v>130</v>
      </c>
      <c r="B154" s="24">
        <v>1</v>
      </c>
      <c r="C154" s="25">
        <v>0</v>
      </c>
      <c r="D154" s="26">
        <v>1</v>
      </c>
      <c r="E154" s="24">
        <v>1</v>
      </c>
      <c r="F154" s="25">
        <v>0</v>
      </c>
      <c r="G154" s="26">
        <v>1</v>
      </c>
      <c r="H154" s="24">
        <v>1</v>
      </c>
      <c r="I154" s="25">
        <v>0</v>
      </c>
      <c r="J154" s="26">
        <v>1</v>
      </c>
      <c r="K154" s="24">
        <v>5</v>
      </c>
      <c r="L154" s="61">
        <v>5</v>
      </c>
      <c r="M154" s="47">
        <v>45.9</v>
      </c>
    </row>
    <row r="155" spans="1:13" x14ac:dyDescent="0.2">
      <c r="A155" s="23" t="s">
        <v>131</v>
      </c>
      <c r="B155" s="24">
        <v>0</v>
      </c>
      <c r="C155" s="25">
        <v>0</v>
      </c>
      <c r="D155" s="26">
        <v>0</v>
      </c>
      <c r="E155" s="24">
        <v>0</v>
      </c>
      <c r="F155" s="25">
        <v>0</v>
      </c>
      <c r="G155" s="26">
        <v>0</v>
      </c>
      <c r="H155" s="24">
        <v>0</v>
      </c>
      <c r="I155" s="25">
        <v>0</v>
      </c>
      <c r="J155" s="26">
        <v>0</v>
      </c>
      <c r="K155" s="24">
        <v>0</v>
      </c>
      <c r="L155" s="61">
        <v>0</v>
      </c>
      <c r="M155" s="47">
        <v>0</v>
      </c>
    </row>
    <row r="156" spans="1:13" x14ac:dyDescent="0.2">
      <c r="A156" s="23" t="s">
        <v>132</v>
      </c>
      <c r="B156" s="24">
        <v>1</v>
      </c>
      <c r="C156" s="25">
        <v>0</v>
      </c>
      <c r="D156" s="26">
        <v>1</v>
      </c>
      <c r="E156" s="24">
        <v>1</v>
      </c>
      <c r="F156" s="25">
        <v>0</v>
      </c>
      <c r="G156" s="26">
        <v>1</v>
      </c>
      <c r="H156" s="24">
        <v>1</v>
      </c>
      <c r="I156" s="25">
        <v>0</v>
      </c>
      <c r="J156" s="26">
        <v>1</v>
      </c>
      <c r="K156" s="24">
        <v>12</v>
      </c>
      <c r="L156" s="61">
        <v>10.9</v>
      </c>
      <c r="M156" s="47">
        <v>47.307339449541281</v>
      </c>
    </row>
    <row r="157" spans="1:13" x14ac:dyDescent="0.2">
      <c r="A157" s="23" t="s">
        <v>133</v>
      </c>
      <c r="B157" s="24">
        <v>1</v>
      </c>
      <c r="C157" s="25">
        <v>0</v>
      </c>
      <c r="D157" s="26">
        <v>1</v>
      </c>
      <c r="E157" s="24">
        <v>1</v>
      </c>
      <c r="F157" s="25">
        <v>0</v>
      </c>
      <c r="G157" s="26">
        <v>1</v>
      </c>
      <c r="H157" s="24">
        <v>1</v>
      </c>
      <c r="I157" s="25">
        <v>0</v>
      </c>
      <c r="J157" s="26">
        <v>1</v>
      </c>
      <c r="K157" s="24">
        <v>6</v>
      </c>
      <c r="L157" s="61">
        <v>5.6</v>
      </c>
      <c r="M157" s="47">
        <v>47.178571428571431</v>
      </c>
    </row>
    <row r="158" spans="1:13" x14ac:dyDescent="0.2">
      <c r="A158" s="23" t="s">
        <v>134</v>
      </c>
      <c r="B158" s="24">
        <v>1</v>
      </c>
      <c r="C158" s="25">
        <v>0</v>
      </c>
      <c r="D158" s="26">
        <v>1</v>
      </c>
      <c r="E158" s="24">
        <v>1</v>
      </c>
      <c r="F158" s="25">
        <v>0</v>
      </c>
      <c r="G158" s="26">
        <v>1</v>
      </c>
      <c r="H158" s="24">
        <v>1</v>
      </c>
      <c r="I158" s="25">
        <v>0</v>
      </c>
      <c r="J158" s="26">
        <v>1</v>
      </c>
      <c r="K158" s="24">
        <v>4</v>
      </c>
      <c r="L158" s="61">
        <v>3.83</v>
      </c>
      <c r="M158" s="47">
        <v>46.834203655352482</v>
      </c>
    </row>
    <row r="159" spans="1:13" ht="13.5" thickBot="1" x14ac:dyDescent="0.25">
      <c r="A159" s="28" t="s">
        <v>135</v>
      </c>
      <c r="B159" s="29">
        <v>0</v>
      </c>
      <c r="C159" s="30">
        <v>0</v>
      </c>
      <c r="D159" s="31">
        <v>0</v>
      </c>
      <c r="E159" s="29">
        <v>0</v>
      </c>
      <c r="F159" s="30">
        <v>0</v>
      </c>
      <c r="G159" s="31">
        <v>0</v>
      </c>
      <c r="H159" s="29">
        <v>0</v>
      </c>
      <c r="I159" s="30">
        <v>0</v>
      </c>
      <c r="J159" s="31">
        <v>0</v>
      </c>
      <c r="K159" s="29">
        <v>0</v>
      </c>
      <c r="L159" s="74">
        <v>0</v>
      </c>
      <c r="M159" s="48">
        <v>0</v>
      </c>
    </row>
    <row r="160" spans="1:13" ht="13.5" thickBot="1" x14ac:dyDescent="0.25">
      <c r="A160" s="1185" t="s">
        <v>115</v>
      </c>
      <c r="B160" s="1186">
        <v>14</v>
      </c>
      <c r="C160" s="1187">
        <v>0</v>
      </c>
      <c r="D160" s="1188">
        <v>14</v>
      </c>
      <c r="E160" s="1186">
        <v>14</v>
      </c>
      <c r="F160" s="1187">
        <v>0</v>
      </c>
      <c r="G160" s="1188">
        <v>14</v>
      </c>
      <c r="H160" s="1186">
        <v>14</v>
      </c>
      <c r="I160" s="1187">
        <v>0</v>
      </c>
      <c r="J160" s="1188">
        <v>14</v>
      </c>
      <c r="K160" s="1186">
        <v>72</v>
      </c>
      <c r="L160" s="1189">
        <v>57.579999999999991</v>
      </c>
      <c r="M160" s="1191">
        <v>49.474643973601957</v>
      </c>
    </row>
    <row r="162" spans="1:13" ht="13.5" thickBot="1" x14ac:dyDescent="0.25">
      <c r="A162" s="11" t="s">
        <v>309</v>
      </c>
      <c r="B162" s="11"/>
    </row>
    <row r="163" spans="1:13" x14ac:dyDescent="0.2">
      <c r="A163" s="1010" t="s">
        <v>113</v>
      </c>
      <c r="B163" s="1004" t="s">
        <v>5</v>
      </c>
      <c r="C163" s="1005"/>
      <c r="D163" s="1006"/>
      <c r="E163" s="1004" t="s">
        <v>6</v>
      </c>
      <c r="F163" s="1005"/>
      <c r="G163" s="1006"/>
      <c r="H163" s="1004" t="s">
        <v>7</v>
      </c>
      <c r="I163" s="1005"/>
      <c r="J163" s="1006"/>
      <c r="K163" s="1007" t="s">
        <v>200</v>
      </c>
      <c r="L163" s="1008"/>
      <c r="M163" s="1009"/>
    </row>
    <row r="164" spans="1:13" ht="26.25" thickBot="1" x14ac:dyDescent="0.25">
      <c r="A164" s="1011"/>
      <c r="B164" s="12" t="s">
        <v>115</v>
      </c>
      <c r="C164" s="13" t="s">
        <v>116</v>
      </c>
      <c r="D164" s="14" t="s">
        <v>117</v>
      </c>
      <c r="E164" s="12" t="s">
        <v>115</v>
      </c>
      <c r="F164" s="13" t="s">
        <v>116</v>
      </c>
      <c r="G164" s="14" t="s">
        <v>117</v>
      </c>
      <c r="H164" s="12" t="s">
        <v>115</v>
      </c>
      <c r="I164" s="13" t="s">
        <v>116</v>
      </c>
      <c r="J164" s="14" t="s">
        <v>117</v>
      </c>
      <c r="K164" s="15" t="s">
        <v>118</v>
      </c>
      <c r="L164" s="954" t="s">
        <v>119</v>
      </c>
      <c r="M164" s="16" t="s">
        <v>120</v>
      </c>
    </row>
    <row r="165" spans="1:13" x14ac:dyDescent="0.2">
      <c r="A165" s="17" t="s">
        <v>121</v>
      </c>
      <c r="B165" s="18">
        <v>65</v>
      </c>
      <c r="C165" s="19">
        <v>43</v>
      </c>
      <c r="D165" s="20">
        <v>22</v>
      </c>
      <c r="E165" s="18">
        <v>66</v>
      </c>
      <c r="F165" s="19">
        <v>44</v>
      </c>
      <c r="G165" s="20">
        <v>22</v>
      </c>
      <c r="H165" s="18">
        <v>104</v>
      </c>
      <c r="I165" s="19">
        <v>69</v>
      </c>
      <c r="J165" s="20">
        <v>35</v>
      </c>
      <c r="K165" s="21">
        <v>401</v>
      </c>
      <c r="L165" s="56">
        <v>291.98999999999961</v>
      </c>
      <c r="M165" s="22">
        <v>50.900527415322529</v>
      </c>
    </row>
    <row r="166" spans="1:13" x14ac:dyDescent="0.2">
      <c r="A166" s="23" t="s">
        <v>123</v>
      </c>
      <c r="B166" s="24">
        <v>55</v>
      </c>
      <c r="C166" s="25">
        <v>37</v>
      </c>
      <c r="D166" s="26">
        <v>18</v>
      </c>
      <c r="E166" s="24">
        <v>56</v>
      </c>
      <c r="F166" s="25">
        <v>37</v>
      </c>
      <c r="G166" s="26">
        <v>19</v>
      </c>
      <c r="H166" s="24">
        <v>73</v>
      </c>
      <c r="I166" s="25">
        <v>40</v>
      </c>
      <c r="J166" s="26">
        <v>33</v>
      </c>
      <c r="K166" s="24">
        <v>147</v>
      </c>
      <c r="L166" s="61">
        <v>84.64</v>
      </c>
      <c r="M166" s="27">
        <v>52.404891304347828</v>
      </c>
    </row>
    <row r="167" spans="1:13" x14ac:dyDescent="0.2">
      <c r="A167" s="23" t="s">
        <v>124</v>
      </c>
      <c r="B167" s="24">
        <v>20</v>
      </c>
      <c r="C167" s="25">
        <v>10</v>
      </c>
      <c r="D167" s="26">
        <v>10</v>
      </c>
      <c r="E167" s="24">
        <v>20</v>
      </c>
      <c r="F167" s="25">
        <v>10</v>
      </c>
      <c r="G167" s="26">
        <v>10</v>
      </c>
      <c r="H167" s="24">
        <v>31</v>
      </c>
      <c r="I167" s="25">
        <v>17</v>
      </c>
      <c r="J167" s="26">
        <v>14</v>
      </c>
      <c r="K167" s="24">
        <v>69</v>
      </c>
      <c r="L167" s="61">
        <v>51.680000000000014</v>
      </c>
      <c r="M167" s="27">
        <v>48.803405572755423</v>
      </c>
    </row>
    <row r="168" spans="1:13" x14ac:dyDescent="0.2">
      <c r="A168" s="23" t="s">
        <v>125</v>
      </c>
      <c r="B168" s="24">
        <v>29</v>
      </c>
      <c r="C168" s="25">
        <v>20</v>
      </c>
      <c r="D168" s="26">
        <v>9</v>
      </c>
      <c r="E168" s="24">
        <v>29</v>
      </c>
      <c r="F168" s="25">
        <v>20</v>
      </c>
      <c r="G168" s="26">
        <v>9</v>
      </c>
      <c r="H168" s="24">
        <v>41</v>
      </c>
      <c r="I168" s="25">
        <v>28</v>
      </c>
      <c r="J168" s="26">
        <v>13</v>
      </c>
      <c r="K168" s="24">
        <v>80</v>
      </c>
      <c r="L168" s="61">
        <v>67.349999999999994</v>
      </c>
      <c r="M168" s="27">
        <v>48.922420193021544</v>
      </c>
    </row>
    <row r="169" spans="1:13" x14ac:dyDescent="0.2">
      <c r="A169" s="23" t="s">
        <v>126</v>
      </c>
      <c r="B169" s="24">
        <v>13</v>
      </c>
      <c r="C169" s="25">
        <v>10</v>
      </c>
      <c r="D169" s="26">
        <v>3</v>
      </c>
      <c r="E169" s="24">
        <v>14</v>
      </c>
      <c r="F169" s="25">
        <v>10</v>
      </c>
      <c r="G169" s="26">
        <v>4</v>
      </c>
      <c r="H169" s="24">
        <v>23</v>
      </c>
      <c r="I169" s="25">
        <v>17</v>
      </c>
      <c r="J169" s="26">
        <v>6</v>
      </c>
      <c r="K169" s="24">
        <v>35</v>
      </c>
      <c r="L169" s="61">
        <v>24.220000000000002</v>
      </c>
      <c r="M169" s="27">
        <v>51.383154417836501</v>
      </c>
    </row>
    <row r="170" spans="1:13" x14ac:dyDescent="0.2">
      <c r="A170" s="23" t="s">
        <v>127</v>
      </c>
      <c r="B170" s="24">
        <v>19</v>
      </c>
      <c r="C170" s="25">
        <v>13</v>
      </c>
      <c r="D170" s="26">
        <v>6</v>
      </c>
      <c r="E170" s="24">
        <v>23</v>
      </c>
      <c r="F170" s="25">
        <v>13</v>
      </c>
      <c r="G170" s="26">
        <v>10</v>
      </c>
      <c r="H170" s="24">
        <v>33</v>
      </c>
      <c r="I170" s="25">
        <v>15</v>
      </c>
      <c r="J170" s="26">
        <v>18</v>
      </c>
      <c r="K170" s="24">
        <v>85</v>
      </c>
      <c r="L170" s="61">
        <v>68.110000000000042</v>
      </c>
      <c r="M170" s="27">
        <v>49.231757451181871</v>
      </c>
    </row>
    <row r="171" spans="1:13" x14ac:dyDescent="0.2">
      <c r="A171" s="23" t="s">
        <v>128</v>
      </c>
      <c r="B171" s="24">
        <v>15</v>
      </c>
      <c r="C171" s="25">
        <v>8</v>
      </c>
      <c r="D171" s="26">
        <v>7</v>
      </c>
      <c r="E171" s="24">
        <v>16</v>
      </c>
      <c r="F171" s="25">
        <v>8</v>
      </c>
      <c r="G171" s="26">
        <v>8</v>
      </c>
      <c r="H171" s="24">
        <v>22</v>
      </c>
      <c r="I171" s="25">
        <v>10</v>
      </c>
      <c r="J171" s="26">
        <v>12</v>
      </c>
      <c r="K171" s="24">
        <v>60</v>
      </c>
      <c r="L171" s="61">
        <v>41.670000000000023</v>
      </c>
      <c r="M171" s="27">
        <v>49.712862970962291</v>
      </c>
    </row>
    <row r="172" spans="1:13" x14ac:dyDescent="0.2">
      <c r="A172" s="23" t="s">
        <v>129</v>
      </c>
      <c r="B172" s="24">
        <v>33</v>
      </c>
      <c r="C172" s="25">
        <v>27</v>
      </c>
      <c r="D172" s="26">
        <v>6</v>
      </c>
      <c r="E172" s="24">
        <v>33</v>
      </c>
      <c r="F172" s="25">
        <v>27</v>
      </c>
      <c r="G172" s="26">
        <v>6</v>
      </c>
      <c r="H172" s="24">
        <v>57</v>
      </c>
      <c r="I172" s="25">
        <v>35</v>
      </c>
      <c r="J172" s="26">
        <v>22</v>
      </c>
      <c r="K172" s="24">
        <v>109</v>
      </c>
      <c r="L172" s="61">
        <v>70.059999999999988</v>
      </c>
      <c r="M172" s="27">
        <v>49.968741079075116</v>
      </c>
    </row>
    <row r="173" spans="1:13" x14ac:dyDescent="0.2">
      <c r="A173" s="23" t="s">
        <v>130</v>
      </c>
      <c r="B173" s="24">
        <v>25</v>
      </c>
      <c r="C173" s="25">
        <v>19</v>
      </c>
      <c r="D173" s="26">
        <v>6</v>
      </c>
      <c r="E173" s="24">
        <v>28</v>
      </c>
      <c r="F173" s="25">
        <v>19</v>
      </c>
      <c r="G173" s="26">
        <v>9</v>
      </c>
      <c r="H173" s="24">
        <v>36</v>
      </c>
      <c r="I173" s="25">
        <v>24</v>
      </c>
      <c r="J173" s="26">
        <v>12</v>
      </c>
      <c r="K173" s="24">
        <v>74</v>
      </c>
      <c r="L173" s="61">
        <v>49.74</v>
      </c>
      <c r="M173" s="27">
        <v>46.367108966626468</v>
      </c>
    </row>
    <row r="174" spans="1:13" x14ac:dyDescent="0.2">
      <c r="A174" s="23" t="s">
        <v>131</v>
      </c>
      <c r="B174" s="24">
        <v>24</v>
      </c>
      <c r="C174" s="25">
        <v>17</v>
      </c>
      <c r="D174" s="26">
        <v>7</v>
      </c>
      <c r="E174" s="24">
        <v>24</v>
      </c>
      <c r="F174" s="25">
        <v>17</v>
      </c>
      <c r="G174" s="26">
        <v>7</v>
      </c>
      <c r="H174" s="24">
        <v>29</v>
      </c>
      <c r="I174" s="25">
        <v>20</v>
      </c>
      <c r="J174" s="26">
        <v>9</v>
      </c>
      <c r="K174" s="24">
        <v>55</v>
      </c>
      <c r="L174" s="61">
        <v>43.06</v>
      </c>
      <c r="M174" s="27">
        <v>49.034602879702753</v>
      </c>
    </row>
    <row r="175" spans="1:13" x14ac:dyDescent="0.2">
      <c r="A175" s="23" t="s">
        <v>132</v>
      </c>
      <c r="B175" s="24">
        <v>57</v>
      </c>
      <c r="C175" s="25">
        <v>38</v>
      </c>
      <c r="D175" s="26">
        <v>19</v>
      </c>
      <c r="E175" s="24">
        <v>57</v>
      </c>
      <c r="F175" s="25">
        <v>38</v>
      </c>
      <c r="G175" s="26">
        <v>19</v>
      </c>
      <c r="H175" s="24">
        <v>70</v>
      </c>
      <c r="I175" s="25">
        <v>42</v>
      </c>
      <c r="J175" s="26">
        <v>28</v>
      </c>
      <c r="K175" s="24">
        <v>182</v>
      </c>
      <c r="L175" s="61">
        <v>148.24000000000004</v>
      </c>
      <c r="M175" s="27">
        <v>49.473421478683193</v>
      </c>
    </row>
    <row r="176" spans="1:13" x14ac:dyDescent="0.2">
      <c r="A176" s="23" t="s">
        <v>133</v>
      </c>
      <c r="B176" s="24">
        <v>27</v>
      </c>
      <c r="C176" s="25">
        <v>20</v>
      </c>
      <c r="D176" s="26">
        <v>7</v>
      </c>
      <c r="E176" s="24">
        <v>27</v>
      </c>
      <c r="F176" s="25">
        <v>20</v>
      </c>
      <c r="G176" s="26">
        <v>7</v>
      </c>
      <c r="H176" s="24">
        <v>34</v>
      </c>
      <c r="I176" s="25">
        <v>22</v>
      </c>
      <c r="J176" s="26">
        <v>12</v>
      </c>
      <c r="K176" s="24">
        <v>100</v>
      </c>
      <c r="L176" s="61">
        <v>59.460000000000029</v>
      </c>
      <c r="M176" s="27">
        <v>49.699125462495758</v>
      </c>
    </row>
    <row r="177" spans="1:13" x14ac:dyDescent="0.2">
      <c r="A177" s="23" t="s">
        <v>134</v>
      </c>
      <c r="B177" s="24">
        <v>47</v>
      </c>
      <c r="C177" s="25">
        <v>29</v>
      </c>
      <c r="D177" s="26">
        <v>18</v>
      </c>
      <c r="E177" s="24">
        <v>47</v>
      </c>
      <c r="F177" s="25">
        <v>29</v>
      </c>
      <c r="G177" s="26">
        <v>18</v>
      </c>
      <c r="H177" s="24">
        <v>61</v>
      </c>
      <c r="I177" s="25">
        <v>33</v>
      </c>
      <c r="J177" s="26">
        <v>28</v>
      </c>
      <c r="K177" s="24">
        <v>134</v>
      </c>
      <c r="L177" s="61">
        <v>106.18</v>
      </c>
      <c r="M177" s="27">
        <v>48.645130909775851</v>
      </c>
    </row>
    <row r="178" spans="1:13" ht="13.5" thickBot="1" x14ac:dyDescent="0.25">
      <c r="A178" s="28" t="s">
        <v>135</v>
      </c>
      <c r="B178" s="29">
        <v>19</v>
      </c>
      <c r="C178" s="30">
        <v>12</v>
      </c>
      <c r="D178" s="31">
        <v>7</v>
      </c>
      <c r="E178" s="29">
        <v>19</v>
      </c>
      <c r="F178" s="30">
        <v>12</v>
      </c>
      <c r="G178" s="31">
        <v>7</v>
      </c>
      <c r="H178" s="29">
        <v>22</v>
      </c>
      <c r="I178" s="30">
        <v>14</v>
      </c>
      <c r="J178" s="31">
        <v>8</v>
      </c>
      <c r="K178" s="29">
        <v>65</v>
      </c>
      <c r="L178" s="74">
        <v>48.220000000000027</v>
      </c>
      <c r="M178" s="32">
        <v>48.183741186229753</v>
      </c>
    </row>
    <row r="179" spans="1:13" ht="13.5" thickBot="1" x14ac:dyDescent="0.25">
      <c r="A179" s="1185" t="s">
        <v>115</v>
      </c>
      <c r="B179" s="1186">
        <v>436</v>
      </c>
      <c r="C179" s="1187">
        <v>292</v>
      </c>
      <c r="D179" s="1188">
        <v>144</v>
      </c>
      <c r="E179" s="1186">
        <v>459</v>
      </c>
      <c r="F179" s="1187">
        <v>304</v>
      </c>
      <c r="G179" s="1188">
        <v>155</v>
      </c>
      <c r="H179" s="1186">
        <v>636</v>
      </c>
      <c r="I179" s="1187">
        <v>386</v>
      </c>
      <c r="J179" s="1188">
        <v>250</v>
      </c>
      <c r="K179" s="1186">
        <v>1492</v>
      </c>
      <c r="L179" s="1189">
        <v>1154.6199999999999</v>
      </c>
      <c r="M179" s="1190">
        <v>49.782993538999854</v>
      </c>
    </row>
    <row r="181" spans="1:13" ht="13.5" thickBot="1" x14ac:dyDescent="0.25">
      <c r="A181" s="11" t="s">
        <v>310</v>
      </c>
      <c r="B181" s="11"/>
    </row>
    <row r="182" spans="1:13" x14ac:dyDescent="0.2">
      <c r="A182" s="1010" t="s">
        <v>113</v>
      </c>
      <c r="B182" s="1004" t="s">
        <v>5</v>
      </c>
      <c r="C182" s="1005"/>
      <c r="D182" s="1006"/>
      <c r="E182" s="1004" t="s">
        <v>6</v>
      </c>
      <c r="F182" s="1005"/>
      <c r="G182" s="1006"/>
      <c r="H182" s="1004" t="s">
        <v>7</v>
      </c>
      <c r="I182" s="1005"/>
      <c r="J182" s="1006"/>
      <c r="K182" s="1007" t="s">
        <v>200</v>
      </c>
      <c r="L182" s="1008"/>
      <c r="M182" s="1009"/>
    </row>
    <row r="183" spans="1:13" ht="26.25" thickBot="1" x14ac:dyDescent="0.25">
      <c r="A183" s="1011"/>
      <c r="B183" s="12" t="s">
        <v>115</v>
      </c>
      <c r="C183" s="13" t="s">
        <v>116</v>
      </c>
      <c r="D183" s="14" t="s">
        <v>117</v>
      </c>
      <c r="E183" s="12" t="s">
        <v>115</v>
      </c>
      <c r="F183" s="13" t="s">
        <v>116</v>
      </c>
      <c r="G183" s="14" t="s">
        <v>117</v>
      </c>
      <c r="H183" s="12" t="s">
        <v>115</v>
      </c>
      <c r="I183" s="13" t="s">
        <v>116</v>
      </c>
      <c r="J183" s="14" t="s">
        <v>117</v>
      </c>
      <c r="K183" s="15" t="s">
        <v>118</v>
      </c>
      <c r="L183" s="954" t="s">
        <v>119</v>
      </c>
      <c r="M183" s="16" t="s">
        <v>120</v>
      </c>
    </row>
    <row r="184" spans="1:13" x14ac:dyDescent="0.2">
      <c r="A184" s="17" t="s">
        <v>121</v>
      </c>
      <c r="B184" s="18">
        <v>7</v>
      </c>
      <c r="C184" s="19">
        <v>4</v>
      </c>
      <c r="D184" s="20">
        <v>3</v>
      </c>
      <c r="E184" s="18">
        <v>7</v>
      </c>
      <c r="F184" s="19">
        <v>4</v>
      </c>
      <c r="G184" s="20">
        <v>3</v>
      </c>
      <c r="H184" s="18">
        <v>10</v>
      </c>
      <c r="I184" s="19">
        <v>6</v>
      </c>
      <c r="J184" s="20">
        <v>4</v>
      </c>
      <c r="K184" s="21">
        <v>48</v>
      </c>
      <c r="L184" s="56">
        <v>22.909999999999997</v>
      </c>
      <c r="M184" s="22">
        <v>51.206678306416414</v>
      </c>
    </row>
    <row r="185" spans="1:13" x14ac:dyDescent="0.2">
      <c r="A185" s="23" t="s">
        <v>123</v>
      </c>
      <c r="B185" s="24">
        <v>6</v>
      </c>
      <c r="C185" s="25">
        <v>0</v>
      </c>
      <c r="D185" s="26">
        <v>6</v>
      </c>
      <c r="E185" s="24">
        <v>6</v>
      </c>
      <c r="F185" s="25">
        <v>0</v>
      </c>
      <c r="G185" s="26">
        <v>6</v>
      </c>
      <c r="H185" s="24">
        <v>6</v>
      </c>
      <c r="I185" s="25">
        <v>0</v>
      </c>
      <c r="J185" s="26">
        <v>6</v>
      </c>
      <c r="K185" s="24">
        <v>22</v>
      </c>
      <c r="L185" s="61">
        <v>12.599999999999998</v>
      </c>
      <c r="M185" s="27">
        <v>49.555555555555564</v>
      </c>
    </row>
    <row r="186" spans="1:13" x14ac:dyDescent="0.2">
      <c r="A186" s="23" t="s">
        <v>124</v>
      </c>
      <c r="B186" s="24">
        <v>1</v>
      </c>
      <c r="C186" s="25">
        <v>1</v>
      </c>
      <c r="D186" s="26">
        <v>0</v>
      </c>
      <c r="E186" s="24">
        <v>1</v>
      </c>
      <c r="F186" s="25">
        <v>1</v>
      </c>
      <c r="G186" s="26">
        <v>0</v>
      </c>
      <c r="H186" s="24">
        <v>1</v>
      </c>
      <c r="I186" s="25">
        <v>1</v>
      </c>
      <c r="J186" s="26">
        <v>0</v>
      </c>
      <c r="K186" s="24">
        <v>2</v>
      </c>
      <c r="L186" s="61">
        <v>1.5</v>
      </c>
      <c r="M186" s="27">
        <v>46.166666666666664</v>
      </c>
    </row>
    <row r="187" spans="1:13" x14ac:dyDescent="0.2">
      <c r="A187" s="23" t="s">
        <v>125</v>
      </c>
      <c r="B187" s="24">
        <v>1</v>
      </c>
      <c r="C187" s="25">
        <v>0</v>
      </c>
      <c r="D187" s="26">
        <v>1</v>
      </c>
      <c r="E187" s="24">
        <v>1</v>
      </c>
      <c r="F187" s="25">
        <v>0</v>
      </c>
      <c r="G187" s="26">
        <v>1</v>
      </c>
      <c r="H187" s="24">
        <v>1</v>
      </c>
      <c r="I187" s="25">
        <v>0</v>
      </c>
      <c r="J187" s="26">
        <v>1</v>
      </c>
      <c r="K187" s="24">
        <v>1</v>
      </c>
      <c r="L187" s="61">
        <v>1</v>
      </c>
      <c r="M187" s="27">
        <v>46.5</v>
      </c>
    </row>
    <row r="188" spans="1:13" x14ac:dyDescent="0.2">
      <c r="A188" s="23" t="s">
        <v>126</v>
      </c>
      <c r="B188" s="24">
        <v>5</v>
      </c>
      <c r="C188" s="25">
        <v>2</v>
      </c>
      <c r="D188" s="26">
        <v>3</v>
      </c>
      <c r="E188" s="24">
        <v>5</v>
      </c>
      <c r="F188" s="25">
        <v>2</v>
      </c>
      <c r="G188" s="26">
        <v>3</v>
      </c>
      <c r="H188" s="24">
        <v>6</v>
      </c>
      <c r="I188" s="25">
        <v>2</v>
      </c>
      <c r="J188" s="26">
        <v>4</v>
      </c>
      <c r="K188" s="24">
        <v>17</v>
      </c>
      <c r="L188" s="61">
        <v>6.5500000000000007</v>
      </c>
      <c r="M188" s="27">
        <v>46.064885496183209</v>
      </c>
    </row>
    <row r="189" spans="1:13" x14ac:dyDescent="0.2">
      <c r="A189" s="23" t="s">
        <v>127</v>
      </c>
      <c r="B189" s="24">
        <v>2</v>
      </c>
      <c r="C189" s="25">
        <v>2</v>
      </c>
      <c r="D189" s="26">
        <v>0</v>
      </c>
      <c r="E189" s="24">
        <v>2</v>
      </c>
      <c r="F189" s="25">
        <v>2</v>
      </c>
      <c r="G189" s="26">
        <v>0</v>
      </c>
      <c r="H189" s="24">
        <v>2</v>
      </c>
      <c r="I189" s="25">
        <v>2</v>
      </c>
      <c r="J189" s="26">
        <v>0</v>
      </c>
      <c r="K189" s="24">
        <v>3</v>
      </c>
      <c r="L189" s="61">
        <v>1.7</v>
      </c>
      <c r="M189" s="27">
        <v>47.911764705882348</v>
      </c>
    </row>
    <row r="190" spans="1:13" x14ac:dyDescent="0.2">
      <c r="A190" s="23" t="s">
        <v>128</v>
      </c>
      <c r="B190" s="24">
        <v>1</v>
      </c>
      <c r="C190" s="25">
        <v>0</v>
      </c>
      <c r="D190" s="26">
        <v>1</v>
      </c>
      <c r="E190" s="24">
        <v>1</v>
      </c>
      <c r="F190" s="25">
        <v>0</v>
      </c>
      <c r="G190" s="26">
        <v>1</v>
      </c>
      <c r="H190" s="24">
        <v>1</v>
      </c>
      <c r="I190" s="25">
        <v>0</v>
      </c>
      <c r="J190" s="26">
        <v>1</v>
      </c>
      <c r="K190" s="24">
        <v>3</v>
      </c>
      <c r="L190" s="61">
        <v>1.95</v>
      </c>
      <c r="M190" s="27">
        <v>46.5</v>
      </c>
    </row>
    <row r="191" spans="1:13" x14ac:dyDescent="0.2">
      <c r="A191" s="23" t="s">
        <v>129</v>
      </c>
      <c r="B191" s="24">
        <v>4</v>
      </c>
      <c r="C191" s="25">
        <v>2</v>
      </c>
      <c r="D191" s="26">
        <v>2</v>
      </c>
      <c r="E191" s="24">
        <v>4</v>
      </c>
      <c r="F191" s="25">
        <v>2</v>
      </c>
      <c r="G191" s="26">
        <v>2</v>
      </c>
      <c r="H191" s="24">
        <v>5</v>
      </c>
      <c r="I191" s="25">
        <v>2</v>
      </c>
      <c r="J191" s="26">
        <v>3</v>
      </c>
      <c r="K191" s="24">
        <v>26</v>
      </c>
      <c r="L191" s="61">
        <v>8.6799999999999979</v>
      </c>
      <c r="M191" s="27">
        <v>47.586405529953922</v>
      </c>
    </row>
    <row r="192" spans="1:13" x14ac:dyDescent="0.2">
      <c r="A192" s="23" t="s">
        <v>130</v>
      </c>
      <c r="B192" s="24">
        <v>3</v>
      </c>
      <c r="C192" s="25">
        <v>2</v>
      </c>
      <c r="D192" s="26">
        <v>1</v>
      </c>
      <c r="E192" s="24">
        <v>4</v>
      </c>
      <c r="F192" s="25">
        <v>2</v>
      </c>
      <c r="G192" s="26">
        <v>2</v>
      </c>
      <c r="H192" s="24">
        <v>5</v>
      </c>
      <c r="I192" s="25">
        <v>2</v>
      </c>
      <c r="J192" s="26">
        <v>3</v>
      </c>
      <c r="K192" s="24">
        <v>19</v>
      </c>
      <c r="L192" s="61">
        <v>10.100000000000001</v>
      </c>
      <c r="M192" s="27">
        <v>47.455445544554443</v>
      </c>
    </row>
    <row r="193" spans="1:13" x14ac:dyDescent="0.2">
      <c r="A193" s="23" t="s">
        <v>131</v>
      </c>
      <c r="B193" s="24">
        <v>1</v>
      </c>
      <c r="C193" s="25">
        <v>0</v>
      </c>
      <c r="D193" s="26">
        <v>1</v>
      </c>
      <c r="E193" s="24">
        <v>1</v>
      </c>
      <c r="F193" s="25">
        <v>0</v>
      </c>
      <c r="G193" s="26">
        <v>1</v>
      </c>
      <c r="H193" s="24">
        <v>1</v>
      </c>
      <c r="I193" s="25">
        <v>0</v>
      </c>
      <c r="J193" s="26">
        <v>1</v>
      </c>
      <c r="K193" s="24">
        <v>2</v>
      </c>
      <c r="L193" s="61">
        <v>1.25</v>
      </c>
      <c r="M193" s="27">
        <v>45.9</v>
      </c>
    </row>
    <row r="194" spans="1:13" x14ac:dyDescent="0.2">
      <c r="A194" s="23" t="s">
        <v>132</v>
      </c>
      <c r="B194" s="24">
        <v>3</v>
      </c>
      <c r="C194" s="25">
        <v>1</v>
      </c>
      <c r="D194" s="26">
        <v>2</v>
      </c>
      <c r="E194" s="24">
        <v>3</v>
      </c>
      <c r="F194" s="25">
        <v>1</v>
      </c>
      <c r="G194" s="26">
        <v>2</v>
      </c>
      <c r="H194" s="24">
        <v>3</v>
      </c>
      <c r="I194" s="25">
        <v>1</v>
      </c>
      <c r="J194" s="26">
        <v>2</v>
      </c>
      <c r="K194" s="24">
        <v>11</v>
      </c>
      <c r="L194" s="61">
        <v>7.1</v>
      </c>
      <c r="M194" s="27">
        <v>42.274647887323944</v>
      </c>
    </row>
    <row r="195" spans="1:13" x14ac:dyDescent="0.2">
      <c r="A195" s="23" t="s">
        <v>133</v>
      </c>
      <c r="B195" s="24">
        <v>4</v>
      </c>
      <c r="C195" s="25">
        <v>3</v>
      </c>
      <c r="D195" s="26">
        <v>1</v>
      </c>
      <c r="E195" s="24">
        <v>4</v>
      </c>
      <c r="F195" s="25">
        <v>3</v>
      </c>
      <c r="G195" s="26">
        <v>1</v>
      </c>
      <c r="H195" s="24">
        <v>5</v>
      </c>
      <c r="I195" s="25">
        <v>4</v>
      </c>
      <c r="J195" s="26">
        <v>1</v>
      </c>
      <c r="K195" s="24">
        <v>18</v>
      </c>
      <c r="L195" s="61">
        <v>8.2299999999999986</v>
      </c>
      <c r="M195" s="27">
        <v>54.120899149453237</v>
      </c>
    </row>
    <row r="196" spans="1:13" x14ac:dyDescent="0.2">
      <c r="A196" s="23" t="s">
        <v>134</v>
      </c>
      <c r="B196" s="24">
        <v>3</v>
      </c>
      <c r="C196" s="25">
        <v>1</v>
      </c>
      <c r="D196" s="26">
        <v>2</v>
      </c>
      <c r="E196" s="24">
        <v>3</v>
      </c>
      <c r="F196" s="25">
        <v>1</v>
      </c>
      <c r="G196" s="26">
        <v>2</v>
      </c>
      <c r="H196" s="24">
        <v>3</v>
      </c>
      <c r="I196" s="25">
        <v>1</v>
      </c>
      <c r="J196" s="26">
        <v>2</v>
      </c>
      <c r="K196" s="24">
        <v>12</v>
      </c>
      <c r="L196" s="61">
        <v>7.2</v>
      </c>
      <c r="M196" s="27">
        <v>43.1875</v>
      </c>
    </row>
    <row r="197" spans="1:13" ht="13.5" thickBot="1" x14ac:dyDescent="0.25">
      <c r="A197" s="28" t="s">
        <v>135</v>
      </c>
      <c r="B197" s="29">
        <v>1</v>
      </c>
      <c r="C197" s="30">
        <v>0</v>
      </c>
      <c r="D197" s="31">
        <v>1</v>
      </c>
      <c r="E197" s="29">
        <v>1</v>
      </c>
      <c r="F197" s="30">
        <v>0</v>
      </c>
      <c r="G197" s="31">
        <v>1</v>
      </c>
      <c r="H197" s="29">
        <v>2</v>
      </c>
      <c r="I197" s="30">
        <v>0</v>
      </c>
      <c r="J197" s="31">
        <v>2</v>
      </c>
      <c r="K197" s="29">
        <v>6</v>
      </c>
      <c r="L197" s="74">
        <v>2.4</v>
      </c>
      <c r="M197" s="32">
        <v>48.166666666666671</v>
      </c>
    </row>
    <row r="198" spans="1:13" ht="13.5" thickBot="1" x14ac:dyDescent="0.25">
      <c r="A198" s="1185" t="s">
        <v>115</v>
      </c>
      <c r="B198" s="1186">
        <v>42</v>
      </c>
      <c r="C198" s="1187">
        <v>18</v>
      </c>
      <c r="D198" s="1188">
        <v>24</v>
      </c>
      <c r="E198" s="1186">
        <v>43</v>
      </c>
      <c r="F198" s="1187">
        <v>18</v>
      </c>
      <c r="G198" s="1188">
        <v>25</v>
      </c>
      <c r="H198" s="1186">
        <v>51</v>
      </c>
      <c r="I198" s="1187">
        <v>21</v>
      </c>
      <c r="J198" s="1188">
        <v>30</v>
      </c>
      <c r="K198" s="1186">
        <v>181</v>
      </c>
      <c r="L198" s="1189">
        <v>93.17</v>
      </c>
      <c r="M198" s="1190">
        <v>48.395245250617144</v>
      </c>
    </row>
    <row r="200" spans="1:13" ht="13.5" thickBot="1" x14ac:dyDescent="0.25">
      <c r="A200" s="11" t="s">
        <v>311</v>
      </c>
      <c r="B200" s="11"/>
    </row>
    <row r="201" spans="1:13" x14ac:dyDescent="0.2">
      <c r="A201" s="1010" t="s">
        <v>113</v>
      </c>
      <c r="B201" s="1004" t="s">
        <v>5</v>
      </c>
      <c r="C201" s="1005"/>
      <c r="D201" s="1006"/>
      <c r="E201" s="1004" t="s">
        <v>6</v>
      </c>
      <c r="F201" s="1005"/>
      <c r="G201" s="1006"/>
      <c r="H201" s="1004" t="s">
        <v>7</v>
      </c>
      <c r="I201" s="1005"/>
      <c r="J201" s="1006"/>
      <c r="K201" s="1007" t="s">
        <v>200</v>
      </c>
      <c r="L201" s="1008"/>
      <c r="M201" s="1009"/>
    </row>
    <row r="202" spans="1:13" ht="26.25" thickBot="1" x14ac:dyDescent="0.25">
      <c r="A202" s="1011"/>
      <c r="B202" s="12" t="s">
        <v>115</v>
      </c>
      <c r="C202" s="13" t="s">
        <v>116</v>
      </c>
      <c r="D202" s="14" t="s">
        <v>117</v>
      </c>
      <c r="E202" s="12" t="s">
        <v>115</v>
      </c>
      <c r="F202" s="13" t="s">
        <v>116</v>
      </c>
      <c r="G202" s="14" t="s">
        <v>117</v>
      </c>
      <c r="H202" s="12" t="s">
        <v>115</v>
      </c>
      <c r="I202" s="13" t="s">
        <v>116</v>
      </c>
      <c r="J202" s="14" t="s">
        <v>117</v>
      </c>
      <c r="K202" s="15" t="s">
        <v>118</v>
      </c>
      <c r="L202" s="954" t="s">
        <v>119</v>
      </c>
      <c r="M202" s="16" t="s">
        <v>120</v>
      </c>
    </row>
    <row r="203" spans="1:13" x14ac:dyDescent="0.2">
      <c r="A203" s="17" t="s">
        <v>121</v>
      </c>
      <c r="B203" s="18">
        <v>19</v>
      </c>
      <c r="C203" s="19">
        <v>11</v>
      </c>
      <c r="D203" s="20">
        <v>8</v>
      </c>
      <c r="E203" s="18">
        <v>19</v>
      </c>
      <c r="F203" s="19">
        <v>11</v>
      </c>
      <c r="G203" s="20">
        <v>8</v>
      </c>
      <c r="H203" s="18">
        <v>27</v>
      </c>
      <c r="I203" s="19">
        <v>18</v>
      </c>
      <c r="J203" s="20">
        <v>9</v>
      </c>
      <c r="K203" s="21">
        <v>90</v>
      </c>
      <c r="L203" s="56">
        <v>60.230000000000025</v>
      </c>
      <c r="M203" s="22">
        <v>49.828573800431656</v>
      </c>
    </row>
    <row r="204" spans="1:13" x14ac:dyDescent="0.2">
      <c r="A204" s="23" t="s">
        <v>123</v>
      </c>
      <c r="B204" s="24">
        <v>1</v>
      </c>
      <c r="C204" s="25">
        <v>1</v>
      </c>
      <c r="D204" s="26">
        <v>0</v>
      </c>
      <c r="E204" s="24">
        <v>1</v>
      </c>
      <c r="F204" s="25">
        <v>1</v>
      </c>
      <c r="G204" s="26">
        <v>0</v>
      </c>
      <c r="H204" s="24">
        <v>1</v>
      </c>
      <c r="I204" s="25">
        <v>1</v>
      </c>
      <c r="J204" s="26">
        <v>0</v>
      </c>
      <c r="K204" s="24">
        <v>3</v>
      </c>
      <c r="L204" s="61">
        <v>2.2000000000000002</v>
      </c>
      <c r="M204" s="27">
        <v>62.04545454545454</v>
      </c>
    </row>
    <row r="205" spans="1:13" x14ac:dyDescent="0.2">
      <c r="A205" s="23" t="s">
        <v>124</v>
      </c>
      <c r="B205" s="24">
        <v>1</v>
      </c>
      <c r="C205" s="25">
        <v>0</v>
      </c>
      <c r="D205" s="26">
        <v>1</v>
      </c>
      <c r="E205" s="24">
        <v>1</v>
      </c>
      <c r="F205" s="25">
        <v>0</v>
      </c>
      <c r="G205" s="26">
        <v>1</v>
      </c>
      <c r="H205" s="24">
        <v>1</v>
      </c>
      <c r="I205" s="25">
        <v>0</v>
      </c>
      <c r="J205" s="26">
        <v>1</v>
      </c>
      <c r="K205" s="24">
        <v>2</v>
      </c>
      <c r="L205" s="61">
        <v>2</v>
      </c>
      <c r="M205" s="27">
        <v>60</v>
      </c>
    </row>
    <row r="206" spans="1:13" x14ac:dyDescent="0.2">
      <c r="A206" s="23" t="s">
        <v>125</v>
      </c>
      <c r="B206" s="24">
        <v>2</v>
      </c>
      <c r="C206" s="25">
        <v>1</v>
      </c>
      <c r="D206" s="26">
        <v>1</v>
      </c>
      <c r="E206" s="24">
        <v>2</v>
      </c>
      <c r="F206" s="25">
        <v>1</v>
      </c>
      <c r="G206" s="26">
        <v>1</v>
      </c>
      <c r="H206" s="24">
        <v>2</v>
      </c>
      <c r="I206" s="25">
        <v>1</v>
      </c>
      <c r="J206" s="26">
        <v>1</v>
      </c>
      <c r="K206" s="24">
        <v>3</v>
      </c>
      <c r="L206" s="61">
        <v>2.06</v>
      </c>
      <c r="M206" s="27">
        <v>51.626213592233007</v>
      </c>
    </row>
    <row r="207" spans="1:13" x14ac:dyDescent="0.2">
      <c r="A207" s="23" t="s">
        <v>126</v>
      </c>
      <c r="B207" s="24">
        <v>2</v>
      </c>
      <c r="C207" s="25">
        <v>2</v>
      </c>
      <c r="D207" s="26">
        <v>0</v>
      </c>
      <c r="E207" s="24">
        <v>2</v>
      </c>
      <c r="F207" s="25">
        <v>2</v>
      </c>
      <c r="G207" s="26">
        <v>0</v>
      </c>
      <c r="H207" s="24">
        <v>2</v>
      </c>
      <c r="I207" s="25">
        <v>2</v>
      </c>
      <c r="J207" s="26">
        <v>0</v>
      </c>
      <c r="K207" s="24">
        <v>7</v>
      </c>
      <c r="L207" s="61">
        <v>2.8000000000000003</v>
      </c>
      <c r="M207" s="27">
        <v>62.785714285714285</v>
      </c>
    </row>
    <row r="208" spans="1:13" x14ac:dyDescent="0.2">
      <c r="A208" s="23" t="s">
        <v>127</v>
      </c>
      <c r="B208" s="24">
        <v>1</v>
      </c>
      <c r="C208" s="25">
        <v>1</v>
      </c>
      <c r="D208" s="26">
        <v>0</v>
      </c>
      <c r="E208" s="24">
        <v>1</v>
      </c>
      <c r="F208" s="25">
        <v>1</v>
      </c>
      <c r="G208" s="26">
        <v>0</v>
      </c>
      <c r="H208" s="24">
        <v>2</v>
      </c>
      <c r="I208" s="25">
        <v>2</v>
      </c>
      <c r="J208" s="26">
        <v>0</v>
      </c>
      <c r="K208" s="24">
        <v>12</v>
      </c>
      <c r="L208" s="61">
        <v>8.2999999999999989</v>
      </c>
      <c r="M208" s="27">
        <v>49.078313253012062</v>
      </c>
    </row>
    <row r="209" spans="1:13" x14ac:dyDescent="0.2">
      <c r="A209" s="23" t="s">
        <v>128</v>
      </c>
      <c r="B209" s="24">
        <v>1</v>
      </c>
      <c r="C209" s="25">
        <v>0</v>
      </c>
      <c r="D209" s="26">
        <v>1</v>
      </c>
      <c r="E209" s="24">
        <v>1</v>
      </c>
      <c r="F209" s="25">
        <v>0</v>
      </c>
      <c r="G209" s="26">
        <v>1</v>
      </c>
      <c r="H209" s="24">
        <v>1</v>
      </c>
      <c r="I209" s="25">
        <v>0</v>
      </c>
      <c r="J209" s="26">
        <v>1</v>
      </c>
      <c r="K209" s="24">
        <v>5</v>
      </c>
      <c r="L209" s="61">
        <v>2.2999999999999998</v>
      </c>
      <c r="M209" s="27">
        <v>43.934782608695656</v>
      </c>
    </row>
    <row r="210" spans="1:13" x14ac:dyDescent="0.2">
      <c r="A210" s="23" t="s">
        <v>129</v>
      </c>
      <c r="B210" s="24">
        <v>1</v>
      </c>
      <c r="C210" s="25">
        <v>0</v>
      </c>
      <c r="D210" s="26">
        <v>1</v>
      </c>
      <c r="E210" s="24">
        <v>1</v>
      </c>
      <c r="F210" s="25">
        <v>0</v>
      </c>
      <c r="G210" s="26">
        <v>1</v>
      </c>
      <c r="H210" s="24">
        <v>1</v>
      </c>
      <c r="I210" s="25">
        <v>0</v>
      </c>
      <c r="J210" s="26">
        <v>1</v>
      </c>
      <c r="K210" s="24">
        <v>8</v>
      </c>
      <c r="L210" s="61">
        <v>5.7</v>
      </c>
      <c r="M210" s="27">
        <v>54.349122807017544</v>
      </c>
    </row>
    <row r="211" spans="1:13" x14ac:dyDescent="0.2">
      <c r="A211" s="23" t="s">
        <v>130</v>
      </c>
      <c r="B211" s="24">
        <v>2</v>
      </c>
      <c r="C211" s="25">
        <v>2</v>
      </c>
      <c r="D211" s="26">
        <v>0</v>
      </c>
      <c r="E211" s="24">
        <v>2</v>
      </c>
      <c r="F211" s="25">
        <v>2</v>
      </c>
      <c r="G211" s="26">
        <v>0</v>
      </c>
      <c r="H211" s="24">
        <v>2</v>
      </c>
      <c r="I211" s="25">
        <v>2</v>
      </c>
      <c r="J211" s="26">
        <v>0</v>
      </c>
      <c r="K211" s="24">
        <v>7</v>
      </c>
      <c r="L211" s="61">
        <v>3.9000000000000004</v>
      </c>
      <c r="M211" s="27">
        <v>58.358974358974358</v>
      </c>
    </row>
    <row r="212" spans="1:13" x14ac:dyDescent="0.2">
      <c r="A212" s="23" t="s">
        <v>131</v>
      </c>
      <c r="B212" s="24">
        <v>3</v>
      </c>
      <c r="C212" s="25">
        <v>1</v>
      </c>
      <c r="D212" s="26">
        <v>2</v>
      </c>
      <c r="E212" s="24">
        <v>3</v>
      </c>
      <c r="F212" s="25">
        <v>1</v>
      </c>
      <c r="G212" s="26">
        <v>2</v>
      </c>
      <c r="H212" s="24">
        <v>3</v>
      </c>
      <c r="I212" s="25">
        <v>1</v>
      </c>
      <c r="J212" s="26">
        <v>2</v>
      </c>
      <c r="K212" s="24">
        <v>8</v>
      </c>
      <c r="L212" s="61">
        <v>6.4</v>
      </c>
      <c r="M212" s="27">
        <v>48.625</v>
      </c>
    </row>
    <row r="213" spans="1:13" x14ac:dyDescent="0.2">
      <c r="A213" s="23" t="s">
        <v>132</v>
      </c>
      <c r="B213" s="24">
        <v>6</v>
      </c>
      <c r="C213" s="25">
        <v>4</v>
      </c>
      <c r="D213" s="26">
        <v>2</v>
      </c>
      <c r="E213" s="24">
        <v>6</v>
      </c>
      <c r="F213" s="25">
        <v>4</v>
      </c>
      <c r="G213" s="26">
        <v>2</v>
      </c>
      <c r="H213" s="24">
        <v>7</v>
      </c>
      <c r="I213" s="25">
        <v>5</v>
      </c>
      <c r="J213" s="26">
        <v>2</v>
      </c>
      <c r="K213" s="24">
        <v>29</v>
      </c>
      <c r="L213" s="61">
        <v>16.500000000000004</v>
      </c>
      <c r="M213" s="27">
        <v>49.148484848484834</v>
      </c>
    </row>
    <row r="214" spans="1:13" x14ac:dyDescent="0.2">
      <c r="A214" s="23" t="s">
        <v>133</v>
      </c>
      <c r="B214" s="24">
        <v>4</v>
      </c>
      <c r="C214" s="25">
        <v>1</v>
      </c>
      <c r="D214" s="26">
        <v>3</v>
      </c>
      <c r="E214" s="24">
        <v>4</v>
      </c>
      <c r="F214" s="25">
        <v>1</v>
      </c>
      <c r="G214" s="26">
        <v>3</v>
      </c>
      <c r="H214" s="24">
        <v>4</v>
      </c>
      <c r="I214" s="25">
        <v>1</v>
      </c>
      <c r="J214" s="26">
        <v>3</v>
      </c>
      <c r="K214" s="24">
        <v>19</v>
      </c>
      <c r="L214" s="61">
        <v>11.850000000000001</v>
      </c>
      <c r="M214" s="27">
        <v>51.879746835443044</v>
      </c>
    </row>
    <row r="215" spans="1:13" x14ac:dyDescent="0.2">
      <c r="A215" s="23" t="s">
        <v>134</v>
      </c>
      <c r="B215" s="24">
        <v>7</v>
      </c>
      <c r="C215" s="25">
        <v>4</v>
      </c>
      <c r="D215" s="26">
        <v>3</v>
      </c>
      <c r="E215" s="24">
        <v>7</v>
      </c>
      <c r="F215" s="25">
        <v>4</v>
      </c>
      <c r="G215" s="26">
        <v>3</v>
      </c>
      <c r="H215" s="24">
        <v>7</v>
      </c>
      <c r="I215" s="25">
        <v>4</v>
      </c>
      <c r="J215" s="26">
        <v>3</v>
      </c>
      <c r="K215" s="24">
        <v>26</v>
      </c>
      <c r="L215" s="61">
        <v>18.399999999999999</v>
      </c>
      <c r="M215" s="27">
        <v>47.038043478260875</v>
      </c>
    </row>
    <row r="216" spans="1:13" ht="13.5" thickBot="1" x14ac:dyDescent="0.25">
      <c r="A216" s="28" t="s">
        <v>135</v>
      </c>
      <c r="B216" s="29">
        <v>3</v>
      </c>
      <c r="C216" s="30">
        <v>1</v>
      </c>
      <c r="D216" s="31">
        <v>2</v>
      </c>
      <c r="E216" s="29">
        <v>3</v>
      </c>
      <c r="F216" s="30">
        <v>1</v>
      </c>
      <c r="G216" s="31">
        <v>2</v>
      </c>
      <c r="H216" s="29">
        <v>3</v>
      </c>
      <c r="I216" s="30">
        <v>1</v>
      </c>
      <c r="J216" s="31">
        <v>2</v>
      </c>
      <c r="K216" s="29">
        <v>8</v>
      </c>
      <c r="L216" s="74">
        <v>4.6000000000000005</v>
      </c>
      <c r="M216" s="32">
        <v>45.891304347826079</v>
      </c>
    </row>
    <row r="217" spans="1:13" ht="13.5" thickBot="1" x14ac:dyDescent="0.25">
      <c r="A217" s="1185" t="s">
        <v>115</v>
      </c>
      <c r="B217" s="1186">
        <v>53</v>
      </c>
      <c r="C217" s="1187">
        <v>29</v>
      </c>
      <c r="D217" s="1188">
        <v>24</v>
      </c>
      <c r="E217" s="1186">
        <v>53</v>
      </c>
      <c r="F217" s="1187">
        <v>29</v>
      </c>
      <c r="G217" s="1188">
        <v>24</v>
      </c>
      <c r="H217" s="1186">
        <v>63</v>
      </c>
      <c r="I217" s="1187">
        <v>38</v>
      </c>
      <c r="J217" s="1188">
        <v>25</v>
      </c>
      <c r="K217" s="1186">
        <v>218</v>
      </c>
      <c r="L217" s="1189">
        <v>147.24000000000004</v>
      </c>
      <c r="M217" s="1190">
        <v>50.252241238793793</v>
      </c>
    </row>
    <row r="219" spans="1:13" ht="13.5" thickBot="1" x14ac:dyDescent="0.25">
      <c r="A219" s="11" t="s">
        <v>312</v>
      </c>
      <c r="B219" s="11"/>
    </row>
    <row r="220" spans="1:13" x14ac:dyDescent="0.2">
      <c r="A220" s="1002" t="s">
        <v>113</v>
      </c>
      <c r="B220" s="1004" t="s">
        <v>5</v>
      </c>
      <c r="C220" s="1005"/>
      <c r="D220" s="1006"/>
      <c r="E220" s="1004" t="s">
        <v>6</v>
      </c>
      <c r="F220" s="1005"/>
      <c r="G220" s="1006"/>
      <c r="H220" s="1004" t="s">
        <v>7</v>
      </c>
      <c r="I220" s="1005"/>
      <c r="J220" s="1006"/>
      <c r="K220" s="1007" t="s">
        <v>200</v>
      </c>
      <c r="L220" s="1008"/>
      <c r="M220" s="1009"/>
    </row>
    <row r="221" spans="1:13" ht="26.25" thickBot="1" x14ac:dyDescent="0.25">
      <c r="A221" s="1003"/>
      <c r="B221" s="12" t="s">
        <v>115</v>
      </c>
      <c r="C221" s="13" t="s">
        <v>116</v>
      </c>
      <c r="D221" s="14" t="s">
        <v>117</v>
      </c>
      <c r="E221" s="12" t="s">
        <v>115</v>
      </c>
      <c r="F221" s="13" t="s">
        <v>116</v>
      </c>
      <c r="G221" s="14" t="s">
        <v>117</v>
      </c>
      <c r="H221" s="12" t="s">
        <v>115</v>
      </c>
      <c r="I221" s="13" t="s">
        <v>116</v>
      </c>
      <c r="J221" s="14" t="s">
        <v>117</v>
      </c>
      <c r="K221" s="15" t="s">
        <v>118</v>
      </c>
      <c r="L221" s="954" t="s">
        <v>119</v>
      </c>
      <c r="M221" s="16" t="s">
        <v>120</v>
      </c>
    </row>
    <row r="222" spans="1:13" x14ac:dyDescent="0.2">
      <c r="A222" s="17" t="s">
        <v>121</v>
      </c>
      <c r="B222" s="18">
        <v>4</v>
      </c>
      <c r="C222" s="19">
        <v>0</v>
      </c>
      <c r="D222" s="20">
        <v>4</v>
      </c>
      <c r="E222" s="18">
        <v>4</v>
      </c>
      <c r="F222" s="19">
        <v>0</v>
      </c>
      <c r="G222" s="20">
        <v>4</v>
      </c>
      <c r="H222" s="18">
        <v>4</v>
      </c>
      <c r="I222" s="19">
        <v>0</v>
      </c>
      <c r="J222" s="20">
        <v>4</v>
      </c>
      <c r="K222" s="21">
        <v>16</v>
      </c>
      <c r="L222" s="56">
        <v>11.15</v>
      </c>
      <c r="M222" s="22">
        <v>47.975336322869957</v>
      </c>
    </row>
    <row r="223" spans="1:13" x14ac:dyDescent="0.2">
      <c r="A223" s="23" t="s">
        <v>123</v>
      </c>
      <c r="B223" s="24">
        <v>0</v>
      </c>
      <c r="C223" s="25">
        <v>0</v>
      </c>
      <c r="D223" s="26">
        <v>0</v>
      </c>
      <c r="E223" s="24">
        <v>0</v>
      </c>
      <c r="F223" s="25">
        <v>0</v>
      </c>
      <c r="G223" s="26">
        <v>0</v>
      </c>
      <c r="H223" s="24">
        <v>0</v>
      </c>
      <c r="I223" s="25">
        <v>0</v>
      </c>
      <c r="J223" s="26">
        <v>0</v>
      </c>
      <c r="K223" s="24">
        <v>0</v>
      </c>
      <c r="L223" s="61">
        <v>0</v>
      </c>
      <c r="M223" s="27">
        <v>0</v>
      </c>
    </row>
    <row r="224" spans="1:13" x14ac:dyDescent="0.2">
      <c r="A224" s="23" t="s">
        <v>124</v>
      </c>
      <c r="B224" s="24">
        <v>0</v>
      </c>
      <c r="C224" s="25">
        <v>0</v>
      </c>
      <c r="D224" s="26">
        <v>0</v>
      </c>
      <c r="E224" s="24">
        <v>0</v>
      </c>
      <c r="F224" s="25">
        <v>0</v>
      </c>
      <c r="G224" s="26">
        <v>0</v>
      </c>
      <c r="H224" s="24">
        <v>0</v>
      </c>
      <c r="I224" s="25">
        <v>0</v>
      </c>
      <c r="J224" s="26">
        <v>0</v>
      </c>
      <c r="K224" s="24">
        <v>0</v>
      </c>
      <c r="L224" s="61">
        <v>0</v>
      </c>
      <c r="M224" s="27">
        <v>0</v>
      </c>
    </row>
    <row r="225" spans="1:13" x14ac:dyDescent="0.2">
      <c r="A225" s="23" t="s">
        <v>125</v>
      </c>
      <c r="B225" s="24">
        <v>1</v>
      </c>
      <c r="C225" s="25">
        <v>0</v>
      </c>
      <c r="D225" s="26">
        <v>1</v>
      </c>
      <c r="E225" s="24">
        <v>1</v>
      </c>
      <c r="F225" s="25">
        <v>0</v>
      </c>
      <c r="G225" s="26">
        <v>1</v>
      </c>
      <c r="H225" s="24">
        <v>1</v>
      </c>
      <c r="I225" s="25">
        <v>0</v>
      </c>
      <c r="J225" s="26">
        <v>1</v>
      </c>
      <c r="K225" s="24">
        <v>2</v>
      </c>
      <c r="L225" s="61">
        <v>2</v>
      </c>
      <c r="M225" s="27">
        <v>55.5</v>
      </c>
    </row>
    <row r="226" spans="1:13" x14ac:dyDescent="0.2">
      <c r="A226" s="23" t="s">
        <v>126</v>
      </c>
      <c r="B226" s="24">
        <v>1</v>
      </c>
      <c r="C226" s="25">
        <v>0</v>
      </c>
      <c r="D226" s="26">
        <v>1</v>
      </c>
      <c r="E226" s="24">
        <v>1</v>
      </c>
      <c r="F226" s="25">
        <v>0</v>
      </c>
      <c r="G226" s="26">
        <v>1</v>
      </c>
      <c r="H226" s="24">
        <v>1</v>
      </c>
      <c r="I226" s="25">
        <v>0</v>
      </c>
      <c r="J226" s="26">
        <v>1</v>
      </c>
      <c r="K226" s="24">
        <v>1</v>
      </c>
      <c r="L226" s="61">
        <v>1</v>
      </c>
      <c r="M226" s="27">
        <v>45.5</v>
      </c>
    </row>
    <row r="227" spans="1:13" x14ac:dyDescent="0.2">
      <c r="A227" s="23" t="s">
        <v>127</v>
      </c>
      <c r="B227" s="24">
        <v>1</v>
      </c>
      <c r="C227" s="25">
        <v>0</v>
      </c>
      <c r="D227" s="26">
        <v>1</v>
      </c>
      <c r="E227" s="24">
        <v>1</v>
      </c>
      <c r="F227" s="25">
        <v>0</v>
      </c>
      <c r="G227" s="26">
        <v>1</v>
      </c>
      <c r="H227" s="24">
        <v>1</v>
      </c>
      <c r="I227" s="25">
        <v>0</v>
      </c>
      <c r="J227" s="26">
        <v>1</v>
      </c>
      <c r="K227" s="24">
        <v>2</v>
      </c>
      <c r="L227" s="61">
        <v>2</v>
      </c>
      <c r="M227" s="27">
        <v>48</v>
      </c>
    </row>
    <row r="228" spans="1:13" x14ac:dyDescent="0.2">
      <c r="A228" s="23" t="s">
        <v>128</v>
      </c>
      <c r="B228" s="24">
        <v>1</v>
      </c>
      <c r="C228" s="25">
        <v>0</v>
      </c>
      <c r="D228" s="26">
        <v>1</v>
      </c>
      <c r="E228" s="24">
        <v>1</v>
      </c>
      <c r="F228" s="25">
        <v>0</v>
      </c>
      <c r="G228" s="26">
        <v>1</v>
      </c>
      <c r="H228" s="24">
        <v>1</v>
      </c>
      <c r="I228" s="25">
        <v>0</v>
      </c>
      <c r="J228" s="26">
        <v>1</v>
      </c>
      <c r="K228" s="24">
        <v>2</v>
      </c>
      <c r="L228" s="61">
        <v>2</v>
      </c>
      <c r="M228" s="27">
        <v>40</v>
      </c>
    </row>
    <row r="229" spans="1:13" x14ac:dyDescent="0.2">
      <c r="A229" s="23" t="s">
        <v>129</v>
      </c>
      <c r="B229" s="24">
        <v>0</v>
      </c>
      <c r="C229" s="25">
        <v>0</v>
      </c>
      <c r="D229" s="26">
        <v>0</v>
      </c>
      <c r="E229" s="24">
        <v>0</v>
      </c>
      <c r="F229" s="25">
        <v>0</v>
      </c>
      <c r="G229" s="26">
        <v>0</v>
      </c>
      <c r="H229" s="24">
        <v>0</v>
      </c>
      <c r="I229" s="25">
        <v>0</v>
      </c>
      <c r="J229" s="26">
        <v>0</v>
      </c>
      <c r="K229" s="24">
        <v>0</v>
      </c>
      <c r="L229" s="61">
        <v>0</v>
      </c>
      <c r="M229" s="27">
        <v>0</v>
      </c>
    </row>
    <row r="230" spans="1:13" x14ac:dyDescent="0.2">
      <c r="A230" s="23" t="s">
        <v>130</v>
      </c>
      <c r="B230" s="24">
        <v>0</v>
      </c>
      <c r="C230" s="25">
        <v>0</v>
      </c>
      <c r="D230" s="26">
        <v>0</v>
      </c>
      <c r="E230" s="24">
        <v>0</v>
      </c>
      <c r="F230" s="25">
        <v>0</v>
      </c>
      <c r="G230" s="26">
        <v>0</v>
      </c>
      <c r="H230" s="24">
        <v>0</v>
      </c>
      <c r="I230" s="25">
        <v>0</v>
      </c>
      <c r="J230" s="26">
        <v>0</v>
      </c>
      <c r="K230" s="24">
        <v>0</v>
      </c>
      <c r="L230" s="61">
        <v>0</v>
      </c>
      <c r="M230" s="27">
        <v>0</v>
      </c>
    </row>
    <row r="231" spans="1:13" x14ac:dyDescent="0.2">
      <c r="A231" s="23" t="s">
        <v>131</v>
      </c>
      <c r="B231" s="24">
        <v>0</v>
      </c>
      <c r="C231" s="25">
        <v>0</v>
      </c>
      <c r="D231" s="26">
        <v>0</v>
      </c>
      <c r="E231" s="24">
        <v>0</v>
      </c>
      <c r="F231" s="25">
        <v>0</v>
      </c>
      <c r="G231" s="26">
        <v>0</v>
      </c>
      <c r="H231" s="24">
        <v>0</v>
      </c>
      <c r="I231" s="25">
        <v>0</v>
      </c>
      <c r="J231" s="26">
        <v>0</v>
      </c>
      <c r="K231" s="24">
        <v>0</v>
      </c>
      <c r="L231" s="61">
        <v>0</v>
      </c>
      <c r="M231" s="27">
        <v>0</v>
      </c>
    </row>
    <row r="232" spans="1:13" x14ac:dyDescent="0.2">
      <c r="A232" s="23" t="s">
        <v>132</v>
      </c>
      <c r="B232" s="24">
        <v>1</v>
      </c>
      <c r="C232" s="25">
        <v>0</v>
      </c>
      <c r="D232" s="26">
        <v>1</v>
      </c>
      <c r="E232" s="24">
        <v>1</v>
      </c>
      <c r="F232" s="25">
        <v>0</v>
      </c>
      <c r="G232" s="26">
        <v>1</v>
      </c>
      <c r="H232" s="24">
        <v>1</v>
      </c>
      <c r="I232" s="25">
        <v>0</v>
      </c>
      <c r="J232" s="26">
        <v>1</v>
      </c>
      <c r="K232" s="24">
        <v>2</v>
      </c>
      <c r="L232" s="61">
        <v>2</v>
      </c>
      <c r="M232" s="27">
        <v>45</v>
      </c>
    </row>
    <row r="233" spans="1:13" x14ac:dyDescent="0.2">
      <c r="A233" s="23" t="s">
        <v>133</v>
      </c>
      <c r="B233" s="24">
        <v>1</v>
      </c>
      <c r="C233" s="25">
        <v>0</v>
      </c>
      <c r="D233" s="26">
        <v>1</v>
      </c>
      <c r="E233" s="24">
        <v>1</v>
      </c>
      <c r="F233" s="25">
        <v>0</v>
      </c>
      <c r="G233" s="26">
        <v>1</v>
      </c>
      <c r="H233" s="24">
        <v>1</v>
      </c>
      <c r="I233" s="25">
        <v>0</v>
      </c>
      <c r="J233" s="26">
        <v>1</v>
      </c>
      <c r="K233" s="24">
        <v>2</v>
      </c>
      <c r="L233" s="61">
        <v>1.8</v>
      </c>
      <c r="M233" s="27">
        <v>59.055555555555557</v>
      </c>
    </row>
    <row r="234" spans="1:13" x14ac:dyDescent="0.2">
      <c r="A234" s="23" t="s">
        <v>134</v>
      </c>
      <c r="B234" s="24">
        <v>1</v>
      </c>
      <c r="C234" s="25">
        <v>0</v>
      </c>
      <c r="D234" s="26">
        <v>1</v>
      </c>
      <c r="E234" s="24">
        <v>1</v>
      </c>
      <c r="F234" s="25">
        <v>0</v>
      </c>
      <c r="G234" s="26">
        <v>1</v>
      </c>
      <c r="H234" s="24">
        <v>1</v>
      </c>
      <c r="I234" s="25">
        <v>0</v>
      </c>
      <c r="J234" s="26">
        <v>1</v>
      </c>
      <c r="K234" s="24">
        <v>3</v>
      </c>
      <c r="L234" s="61">
        <v>3</v>
      </c>
      <c r="M234" s="27">
        <v>51.166666666666664</v>
      </c>
    </row>
    <row r="235" spans="1:13" ht="13.5" thickBot="1" x14ac:dyDescent="0.25">
      <c r="A235" s="28" t="s">
        <v>135</v>
      </c>
      <c r="B235" s="29">
        <v>0</v>
      </c>
      <c r="C235" s="30">
        <v>0</v>
      </c>
      <c r="D235" s="31">
        <v>0</v>
      </c>
      <c r="E235" s="29">
        <v>0</v>
      </c>
      <c r="F235" s="30">
        <v>0</v>
      </c>
      <c r="G235" s="31">
        <v>0</v>
      </c>
      <c r="H235" s="29">
        <v>0</v>
      </c>
      <c r="I235" s="30">
        <v>0</v>
      </c>
      <c r="J235" s="31">
        <v>0</v>
      </c>
      <c r="K235" s="29">
        <v>0</v>
      </c>
      <c r="L235" s="74">
        <v>0</v>
      </c>
      <c r="M235" s="32">
        <v>0</v>
      </c>
    </row>
    <row r="236" spans="1:13" ht="13.5" thickBot="1" x14ac:dyDescent="0.25">
      <c r="A236" s="1185" t="s">
        <v>115</v>
      </c>
      <c r="B236" s="1186">
        <v>11</v>
      </c>
      <c r="C236" s="1187">
        <v>0</v>
      </c>
      <c r="D236" s="1188">
        <v>11</v>
      </c>
      <c r="E236" s="1186">
        <v>11</v>
      </c>
      <c r="F236" s="1187">
        <v>0</v>
      </c>
      <c r="G236" s="1188">
        <v>11</v>
      </c>
      <c r="H236" s="1186">
        <v>11</v>
      </c>
      <c r="I236" s="1187">
        <v>0</v>
      </c>
      <c r="J236" s="1188">
        <v>11</v>
      </c>
      <c r="K236" s="1186">
        <v>30</v>
      </c>
      <c r="L236" s="1189">
        <v>24.95</v>
      </c>
      <c r="M236" s="1190">
        <v>48.786573146292589</v>
      </c>
    </row>
    <row r="238" spans="1:13" ht="13.5" thickBot="1" x14ac:dyDescent="0.25">
      <c r="A238" s="11" t="s">
        <v>313</v>
      </c>
      <c r="B238" s="11"/>
    </row>
    <row r="239" spans="1:13" x14ac:dyDescent="0.2">
      <c r="A239" s="1002" t="s">
        <v>113</v>
      </c>
      <c r="B239" s="1004" t="s">
        <v>5</v>
      </c>
      <c r="C239" s="1005"/>
      <c r="D239" s="1006"/>
      <c r="E239" s="1004" t="s">
        <v>6</v>
      </c>
      <c r="F239" s="1005"/>
      <c r="G239" s="1006"/>
      <c r="H239" s="1004" t="s">
        <v>7</v>
      </c>
      <c r="I239" s="1005"/>
      <c r="J239" s="1006"/>
      <c r="K239" s="1007" t="s">
        <v>200</v>
      </c>
      <c r="L239" s="1008"/>
      <c r="M239" s="1009"/>
    </row>
    <row r="240" spans="1:13" ht="26.25" thickBot="1" x14ac:dyDescent="0.25">
      <c r="A240" s="1003"/>
      <c r="B240" s="12" t="s">
        <v>115</v>
      </c>
      <c r="C240" s="13" t="s">
        <v>116</v>
      </c>
      <c r="D240" s="14" t="s">
        <v>117</v>
      </c>
      <c r="E240" s="12" t="s">
        <v>115</v>
      </c>
      <c r="F240" s="13" t="s">
        <v>116</v>
      </c>
      <c r="G240" s="14" t="s">
        <v>117</v>
      </c>
      <c r="H240" s="12" t="s">
        <v>115</v>
      </c>
      <c r="I240" s="13" t="s">
        <v>116</v>
      </c>
      <c r="J240" s="14" t="s">
        <v>117</v>
      </c>
      <c r="K240" s="15" t="s">
        <v>118</v>
      </c>
      <c r="L240" s="954" t="s">
        <v>119</v>
      </c>
      <c r="M240" s="16" t="s">
        <v>120</v>
      </c>
    </row>
    <row r="241" spans="1:13" x14ac:dyDescent="0.2">
      <c r="A241" s="17" t="s">
        <v>121</v>
      </c>
      <c r="B241" s="18">
        <v>3</v>
      </c>
      <c r="C241" s="19">
        <v>1</v>
      </c>
      <c r="D241" s="20">
        <v>2</v>
      </c>
      <c r="E241" s="18">
        <v>3</v>
      </c>
      <c r="F241" s="19">
        <v>1</v>
      </c>
      <c r="G241" s="20">
        <v>2</v>
      </c>
      <c r="H241" s="18">
        <v>3</v>
      </c>
      <c r="I241" s="19">
        <v>1</v>
      </c>
      <c r="J241" s="20">
        <v>2</v>
      </c>
      <c r="K241" s="21">
        <v>4</v>
      </c>
      <c r="L241" s="56">
        <v>3.5</v>
      </c>
      <c r="M241" s="22">
        <v>50.5</v>
      </c>
    </row>
    <row r="242" spans="1:13" x14ac:dyDescent="0.2">
      <c r="A242" s="23" t="s">
        <v>123</v>
      </c>
      <c r="B242" s="24">
        <v>0</v>
      </c>
      <c r="C242" s="25">
        <v>0</v>
      </c>
      <c r="D242" s="26">
        <v>0</v>
      </c>
      <c r="E242" s="24">
        <v>0</v>
      </c>
      <c r="F242" s="25">
        <v>0</v>
      </c>
      <c r="G242" s="26">
        <v>0</v>
      </c>
      <c r="H242" s="24">
        <v>0</v>
      </c>
      <c r="I242" s="25">
        <v>0</v>
      </c>
      <c r="J242" s="26">
        <v>0</v>
      </c>
      <c r="K242" s="24">
        <v>0</v>
      </c>
      <c r="L242" s="61">
        <v>0</v>
      </c>
      <c r="M242" s="27">
        <v>0</v>
      </c>
    </row>
    <row r="243" spans="1:13" x14ac:dyDescent="0.2">
      <c r="A243" s="23" t="s">
        <v>124</v>
      </c>
      <c r="B243" s="24">
        <v>0</v>
      </c>
      <c r="C243" s="25">
        <v>0</v>
      </c>
      <c r="D243" s="26">
        <v>0</v>
      </c>
      <c r="E243" s="24">
        <v>0</v>
      </c>
      <c r="F243" s="25">
        <v>0</v>
      </c>
      <c r="G243" s="26">
        <v>0</v>
      </c>
      <c r="H243" s="24">
        <v>0</v>
      </c>
      <c r="I243" s="25">
        <v>0</v>
      </c>
      <c r="J243" s="26">
        <v>0</v>
      </c>
      <c r="K243" s="24">
        <v>0</v>
      </c>
      <c r="L243" s="61">
        <v>0</v>
      </c>
      <c r="M243" s="27">
        <v>0</v>
      </c>
    </row>
    <row r="244" spans="1:13" x14ac:dyDescent="0.2">
      <c r="A244" s="23" t="s">
        <v>125</v>
      </c>
      <c r="B244" s="24">
        <v>1</v>
      </c>
      <c r="C244" s="25">
        <v>0</v>
      </c>
      <c r="D244" s="26">
        <v>1</v>
      </c>
      <c r="E244" s="24">
        <v>1</v>
      </c>
      <c r="F244" s="25">
        <v>0</v>
      </c>
      <c r="G244" s="26">
        <v>1</v>
      </c>
      <c r="H244" s="24">
        <v>1</v>
      </c>
      <c r="I244" s="25">
        <v>0</v>
      </c>
      <c r="J244" s="26">
        <v>1</v>
      </c>
      <c r="K244" s="24">
        <v>1</v>
      </c>
      <c r="L244" s="61">
        <v>0.5</v>
      </c>
      <c r="M244" s="27">
        <v>48.5</v>
      </c>
    </row>
    <row r="245" spans="1:13" x14ac:dyDescent="0.2">
      <c r="A245" s="23" t="s">
        <v>126</v>
      </c>
      <c r="B245" s="24">
        <v>0</v>
      </c>
      <c r="C245" s="25">
        <v>0</v>
      </c>
      <c r="D245" s="26">
        <v>0</v>
      </c>
      <c r="E245" s="24">
        <v>0</v>
      </c>
      <c r="F245" s="25">
        <v>0</v>
      </c>
      <c r="G245" s="26">
        <v>0</v>
      </c>
      <c r="H245" s="24">
        <v>0</v>
      </c>
      <c r="I245" s="25">
        <v>0</v>
      </c>
      <c r="J245" s="26">
        <v>0</v>
      </c>
      <c r="K245" s="24">
        <v>0</v>
      </c>
      <c r="L245" s="61">
        <v>0</v>
      </c>
      <c r="M245" s="27">
        <v>0</v>
      </c>
    </row>
    <row r="246" spans="1:13" x14ac:dyDescent="0.2">
      <c r="A246" s="23" t="s">
        <v>127</v>
      </c>
      <c r="B246" s="24">
        <v>0</v>
      </c>
      <c r="C246" s="25">
        <v>0</v>
      </c>
      <c r="D246" s="26">
        <v>0</v>
      </c>
      <c r="E246" s="24">
        <v>0</v>
      </c>
      <c r="F246" s="25">
        <v>0</v>
      </c>
      <c r="G246" s="26">
        <v>0</v>
      </c>
      <c r="H246" s="24">
        <v>0</v>
      </c>
      <c r="I246" s="25">
        <v>0</v>
      </c>
      <c r="J246" s="26">
        <v>0</v>
      </c>
      <c r="K246" s="24">
        <v>0</v>
      </c>
      <c r="L246" s="61">
        <v>0</v>
      </c>
      <c r="M246" s="27">
        <v>0</v>
      </c>
    </row>
    <row r="247" spans="1:13" x14ac:dyDescent="0.2">
      <c r="A247" s="23" t="s">
        <v>128</v>
      </c>
      <c r="B247" s="24">
        <v>0</v>
      </c>
      <c r="C247" s="25">
        <v>0</v>
      </c>
      <c r="D247" s="26">
        <v>0</v>
      </c>
      <c r="E247" s="24">
        <v>0</v>
      </c>
      <c r="F247" s="25">
        <v>0</v>
      </c>
      <c r="G247" s="26">
        <v>0</v>
      </c>
      <c r="H247" s="24">
        <v>0</v>
      </c>
      <c r="I247" s="25">
        <v>0</v>
      </c>
      <c r="J247" s="26">
        <v>0</v>
      </c>
      <c r="K247" s="24">
        <v>0</v>
      </c>
      <c r="L247" s="61">
        <v>0</v>
      </c>
      <c r="M247" s="27">
        <v>0</v>
      </c>
    </row>
    <row r="248" spans="1:13" x14ac:dyDescent="0.2">
      <c r="A248" s="23" t="s">
        <v>129</v>
      </c>
      <c r="B248" s="24">
        <v>1</v>
      </c>
      <c r="C248" s="25">
        <v>0</v>
      </c>
      <c r="D248" s="26">
        <v>1</v>
      </c>
      <c r="E248" s="24">
        <v>1</v>
      </c>
      <c r="F248" s="25">
        <v>0</v>
      </c>
      <c r="G248" s="26">
        <v>1</v>
      </c>
      <c r="H248" s="24">
        <v>1</v>
      </c>
      <c r="I248" s="25">
        <v>0</v>
      </c>
      <c r="J248" s="26">
        <v>1</v>
      </c>
      <c r="K248" s="24">
        <v>2</v>
      </c>
      <c r="L248" s="61">
        <v>0.7</v>
      </c>
      <c r="M248" s="27">
        <v>42.5</v>
      </c>
    </row>
    <row r="249" spans="1:13" x14ac:dyDescent="0.2">
      <c r="A249" s="23" t="s">
        <v>130</v>
      </c>
      <c r="B249" s="24">
        <v>0</v>
      </c>
      <c r="C249" s="25">
        <v>0</v>
      </c>
      <c r="D249" s="26">
        <v>0</v>
      </c>
      <c r="E249" s="24">
        <v>0</v>
      </c>
      <c r="F249" s="25">
        <v>0</v>
      </c>
      <c r="G249" s="26">
        <v>0</v>
      </c>
      <c r="H249" s="24">
        <v>0</v>
      </c>
      <c r="I249" s="25">
        <v>0</v>
      </c>
      <c r="J249" s="26">
        <v>0</v>
      </c>
      <c r="K249" s="24">
        <v>0</v>
      </c>
      <c r="L249" s="61">
        <v>0</v>
      </c>
      <c r="M249" s="27">
        <v>0</v>
      </c>
    </row>
    <row r="250" spans="1:13" x14ac:dyDescent="0.2">
      <c r="A250" s="23" t="s">
        <v>131</v>
      </c>
      <c r="B250" s="24">
        <v>0</v>
      </c>
      <c r="C250" s="25">
        <v>0</v>
      </c>
      <c r="D250" s="26">
        <v>0</v>
      </c>
      <c r="E250" s="24">
        <v>0</v>
      </c>
      <c r="F250" s="25">
        <v>0</v>
      </c>
      <c r="G250" s="26">
        <v>0</v>
      </c>
      <c r="H250" s="24">
        <v>0</v>
      </c>
      <c r="I250" s="25">
        <v>0</v>
      </c>
      <c r="J250" s="26">
        <v>0</v>
      </c>
      <c r="K250" s="24">
        <v>0</v>
      </c>
      <c r="L250" s="61">
        <v>0</v>
      </c>
      <c r="M250" s="27">
        <v>0</v>
      </c>
    </row>
    <row r="251" spans="1:13" x14ac:dyDescent="0.2">
      <c r="A251" s="23" t="s">
        <v>132</v>
      </c>
      <c r="B251" s="24">
        <v>0</v>
      </c>
      <c r="C251" s="25">
        <v>0</v>
      </c>
      <c r="D251" s="26">
        <v>0</v>
      </c>
      <c r="E251" s="24">
        <v>0</v>
      </c>
      <c r="F251" s="25">
        <v>0</v>
      </c>
      <c r="G251" s="26">
        <v>0</v>
      </c>
      <c r="H251" s="24">
        <v>0</v>
      </c>
      <c r="I251" s="25">
        <v>0</v>
      </c>
      <c r="J251" s="26">
        <v>0</v>
      </c>
      <c r="K251" s="24">
        <v>0</v>
      </c>
      <c r="L251" s="61">
        <v>0</v>
      </c>
      <c r="M251" s="27">
        <v>0</v>
      </c>
    </row>
    <row r="252" spans="1:13" x14ac:dyDescent="0.2">
      <c r="A252" s="23" t="s">
        <v>133</v>
      </c>
      <c r="B252" s="24">
        <v>0</v>
      </c>
      <c r="C252" s="25">
        <v>0</v>
      </c>
      <c r="D252" s="26">
        <v>0</v>
      </c>
      <c r="E252" s="24">
        <v>0</v>
      </c>
      <c r="F252" s="25">
        <v>0</v>
      </c>
      <c r="G252" s="26">
        <v>0</v>
      </c>
      <c r="H252" s="24">
        <v>0</v>
      </c>
      <c r="I252" s="25">
        <v>0</v>
      </c>
      <c r="J252" s="26">
        <v>0</v>
      </c>
      <c r="K252" s="24">
        <v>0</v>
      </c>
      <c r="L252" s="61">
        <v>0</v>
      </c>
      <c r="M252" s="27">
        <v>0</v>
      </c>
    </row>
    <row r="253" spans="1:13" x14ac:dyDescent="0.2">
      <c r="A253" s="23" t="s">
        <v>134</v>
      </c>
      <c r="B253" s="24">
        <v>1</v>
      </c>
      <c r="C253" s="25">
        <v>0</v>
      </c>
      <c r="D253" s="26">
        <v>1</v>
      </c>
      <c r="E253" s="24">
        <v>1</v>
      </c>
      <c r="F253" s="25">
        <v>0</v>
      </c>
      <c r="G253" s="26">
        <v>1</v>
      </c>
      <c r="H253" s="24">
        <v>1</v>
      </c>
      <c r="I253" s="25">
        <v>0</v>
      </c>
      <c r="J253" s="26">
        <v>1</v>
      </c>
      <c r="K253" s="24">
        <v>2</v>
      </c>
      <c r="L253" s="61">
        <v>2</v>
      </c>
      <c r="M253" s="27">
        <v>63.5</v>
      </c>
    </row>
    <row r="254" spans="1:13" ht="13.5" thickBot="1" x14ac:dyDescent="0.25">
      <c r="A254" s="28" t="s">
        <v>135</v>
      </c>
      <c r="B254" s="29">
        <v>1</v>
      </c>
      <c r="C254" s="30">
        <v>1</v>
      </c>
      <c r="D254" s="31">
        <v>0</v>
      </c>
      <c r="E254" s="29">
        <v>1</v>
      </c>
      <c r="F254" s="30">
        <v>1</v>
      </c>
      <c r="G254" s="31">
        <v>0</v>
      </c>
      <c r="H254" s="29">
        <v>1</v>
      </c>
      <c r="I254" s="30">
        <v>1</v>
      </c>
      <c r="J254" s="31">
        <v>0</v>
      </c>
      <c r="K254" s="29">
        <v>2</v>
      </c>
      <c r="L254" s="74">
        <v>2</v>
      </c>
      <c r="M254" s="32">
        <v>46.5</v>
      </c>
    </row>
    <row r="255" spans="1:13" ht="13.5" thickBot="1" x14ac:dyDescent="0.25">
      <c r="A255" s="1185" t="s">
        <v>115</v>
      </c>
      <c r="B255" s="1186">
        <v>7</v>
      </c>
      <c r="C255" s="1187">
        <v>2</v>
      </c>
      <c r="D255" s="1188">
        <v>5</v>
      </c>
      <c r="E255" s="1186">
        <v>7</v>
      </c>
      <c r="F255" s="1187">
        <v>2</v>
      </c>
      <c r="G255" s="1188">
        <v>5</v>
      </c>
      <c r="H255" s="1186">
        <v>7</v>
      </c>
      <c r="I255" s="1187">
        <v>2</v>
      </c>
      <c r="J255" s="1188">
        <v>5</v>
      </c>
      <c r="K255" s="1186">
        <v>11</v>
      </c>
      <c r="L255" s="1189">
        <v>8.6999999999999993</v>
      </c>
      <c r="M255" s="1190">
        <v>51.810344827586206</v>
      </c>
    </row>
    <row r="257" spans="1:13" ht="13.5" thickBot="1" x14ac:dyDescent="0.25">
      <c r="A257" s="11" t="s">
        <v>314</v>
      </c>
      <c r="B257" s="11"/>
    </row>
    <row r="258" spans="1:13" x14ac:dyDescent="0.2">
      <c r="A258" s="1002" t="s">
        <v>113</v>
      </c>
      <c r="B258" s="1004" t="s">
        <v>5</v>
      </c>
      <c r="C258" s="1005"/>
      <c r="D258" s="1006"/>
      <c r="E258" s="1004" t="s">
        <v>6</v>
      </c>
      <c r="F258" s="1005"/>
      <c r="G258" s="1006"/>
      <c r="H258" s="1004" t="s">
        <v>7</v>
      </c>
      <c r="I258" s="1005"/>
      <c r="J258" s="1006"/>
      <c r="K258" s="1007" t="s">
        <v>200</v>
      </c>
      <c r="L258" s="1008"/>
      <c r="M258" s="1009"/>
    </row>
    <row r="259" spans="1:13" ht="26.25" thickBot="1" x14ac:dyDescent="0.25">
      <c r="A259" s="1003"/>
      <c r="B259" s="12" t="s">
        <v>115</v>
      </c>
      <c r="C259" s="13" t="s">
        <v>116</v>
      </c>
      <c r="D259" s="14" t="s">
        <v>117</v>
      </c>
      <c r="E259" s="12" t="s">
        <v>115</v>
      </c>
      <c r="F259" s="13" t="s">
        <v>116</v>
      </c>
      <c r="G259" s="14" t="s">
        <v>117</v>
      </c>
      <c r="H259" s="12" t="s">
        <v>115</v>
      </c>
      <c r="I259" s="13" t="s">
        <v>116</v>
      </c>
      <c r="J259" s="14" t="s">
        <v>117</v>
      </c>
      <c r="K259" s="15" t="s">
        <v>118</v>
      </c>
      <c r="L259" s="954" t="s">
        <v>119</v>
      </c>
      <c r="M259" s="16" t="s">
        <v>120</v>
      </c>
    </row>
    <row r="260" spans="1:13" x14ac:dyDescent="0.2">
      <c r="A260" s="17" t="s">
        <v>121</v>
      </c>
      <c r="B260" s="18">
        <v>12</v>
      </c>
      <c r="C260" s="19">
        <v>7</v>
      </c>
      <c r="D260" s="20">
        <v>5</v>
      </c>
      <c r="E260" s="18">
        <v>12</v>
      </c>
      <c r="F260" s="19">
        <v>7</v>
      </c>
      <c r="G260" s="20">
        <v>5</v>
      </c>
      <c r="H260" s="18">
        <v>21</v>
      </c>
      <c r="I260" s="19">
        <v>9</v>
      </c>
      <c r="J260" s="20">
        <v>12</v>
      </c>
      <c r="K260" s="21">
        <v>201</v>
      </c>
      <c r="L260" s="56">
        <v>151.29999999999998</v>
      </c>
      <c r="M260" s="22">
        <v>48.290548578982147</v>
      </c>
    </row>
    <row r="261" spans="1:13" x14ac:dyDescent="0.2">
      <c r="A261" s="23" t="s">
        <v>123</v>
      </c>
      <c r="B261" s="24">
        <v>1</v>
      </c>
      <c r="C261" s="25">
        <v>1</v>
      </c>
      <c r="D261" s="26">
        <v>0</v>
      </c>
      <c r="E261" s="24">
        <v>1</v>
      </c>
      <c r="F261" s="25">
        <v>1</v>
      </c>
      <c r="G261" s="26">
        <v>0</v>
      </c>
      <c r="H261" s="24">
        <v>1</v>
      </c>
      <c r="I261" s="25">
        <v>1</v>
      </c>
      <c r="J261" s="26">
        <v>0</v>
      </c>
      <c r="K261" s="24">
        <v>4</v>
      </c>
      <c r="L261" s="61">
        <v>3</v>
      </c>
      <c r="M261" s="27">
        <v>43.366666666666674</v>
      </c>
    </row>
    <row r="262" spans="1:13" x14ac:dyDescent="0.2">
      <c r="A262" s="23" t="s">
        <v>124</v>
      </c>
      <c r="B262" s="24">
        <v>2</v>
      </c>
      <c r="C262" s="25">
        <v>1</v>
      </c>
      <c r="D262" s="26">
        <v>1</v>
      </c>
      <c r="E262" s="24">
        <v>2</v>
      </c>
      <c r="F262" s="25">
        <v>1</v>
      </c>
      <c r="G262" s="26">
        <v>1</v>
      </c>
      <c r="H262" s="24">
        <v>2</v>
      </c>
      <c r="I262" s="25">
        <v>1</v>
      </c>
      <c r="J262" s="26">
        <v>1</v>
      </c>
      <c r="K262" s="24">
        <v>22</v>
      </c>
      <c r="L262" s="61">
        <v>19.43</v>
      </c>
      <c r="M262" s="27">
        <v>51.029078744209983</v>
      </c>
    </row>
    <row r="263" spans="1:13" x14ac:dyDescent="0.2">
      <c r="A263" s="23" t="s">
        <v>125</v>
      </c>
      <c r="B263" s="24">
        <v>3</v>
      </c>
      <c r="C263" s="25">
        <v>2</v>
      </c>
      <c r="D263" s="26">
        <v>1</v>
      </c>
      <c r="E263" s="24">
        <v>3</v>
      </c>
      <c r="F263" s="25">
        <v>2</v>
      </c>
      <c r="G263" s="26">
        <v>1</v>
      </c>
      <c r="H263" s="24">
        <v>3</v>
      </c>
      <c r="I263" s="25">
        <v>2</v>
      </c>
      <c r="J263" s="26">
        <v>1</v>
      </c>
      <c r="K263" s="24">
        <v>45</v>
      </c>
      <c r="L263" s="61">
        <v>37.51</v>
      </c>
      <c r="M263" s="27">
        <v>42.957744601439607</v>
      </c>
    </row>
    <row r="264" spans="1:13" x14ac:dyDescent="0.2">
      <c r="A264" s="23" t="s">
        <v>126</v>
      </c>
      <c r="B264" s="24">
        <v>1</v>
      </c>
      <c r="C264" s="25">
        <v>1</v>
      </c>
      <c r="D264" s="26">
        <v>0</v>
      </c>
      <c r="E264" s="24">
        <v>1</v>
      </c>
      <c r="F264" s="25">
        <v>1</v>
      </c>
      <c r="G264" s="26">
        <v>0</v>
      </c>
      <c r="H264" s="24">
        <v>1</v>
      </c>
      <c r="I264" s="25">
        <v>1</v>
      </c>
      <c r="J264" s="26">
        <v>0</v>
      </c>
      <c r="K264" s="24">
        <v>6</v>
      </c>
      <c r="L264" s="61">
        <v>5.38</v>
      </c>
      <c r="M264" s="27">
        <v>40.711895910780669</v>
      </c>
    </row>
    <row r="265" spans="1:13" x14ac:dyDescent="0.2">
      <c r="A265" s="23" t="s">
        <v>127</v>
      </c>
      <c r="B265" s="24">
        <v>1</v>
      </c>
      <c r="C265" s="25">
        <v>0</v>
      </c>
      <c r="D265" s="26">
        <v>1</v>
      </c>
      <c r="E265" s="24">
        <v>1</v>
      </c>
      <c r="F265" s="25">
        <v>0</v>
      </c>
      <c r="G265" s="26">
        <v>1</v>
      </c>
      <c r="H265" s="24">
        <v>2</v>
      </c>
      <c r="I265" s="25">
        <v>0</v>
      </c>
      <c r="J265" s="26">
        <v>2</v>
      </c>
      <c r="K265" s="24">
        <v>11</v>
      </c>
      <c r="L265" s="61">
        <v>11</v>
      </c>
      <c r="M265" s="27">
        <v>48.863636363636367</v>
      </c>
    </row>
    <row r="266" spans="1:13" x14ac:dyDescent="0.2">
      <c r="A266" s="23" t="s">
        <v>128</v>
      </c>
      <c r="B266" s="24">
        <v>1</v>
      </c>
      <c r="C266" s="25">
        <v>1</v>
      </c>
      <c r="D266" s="26">
        <v>0</v>
      </c>
      <c r="E266" s="24">
        <v>1</v>
      </c>
      <c r="F266" s="25">
        <v>1</v>
      </c>
      <c r="G266" s="26">
        <v>0</v>
      </c>
      <c r="H266" s="24">
        <v>1</v>
      </c>
      <c r="I266" s="25">
        <v>1</v>
      </c>
      <c r="J266" s="26">
        <v>0</v>
      </c>
      <c r="K266" s="24">
        <v>8</v>
      </c>
      <c r="L266" s="61">
        <v>4.1999999999999993</v>
      </c>
      <c r="M266" s="27">
        <v>48.654761904761912</v>
      </c>
    </row>
    <row r="267" spans="1:13" x14ac:dyDescent="0.2">
      <c r="A267" s="23" t="s">
        <v>129</v>
      </c>
      <c r="B267" s="24">
        <v>3</v>
      </c>
      <c r="C267" s="25">
        <v>1</v>
      </c>
      <c r="D267" s="26">
        <v>2</v>
      </c>
      <c r="E267" s="24">
        <v>3</v>
      </c>
      <c r="F267" s="25">
        <v>1</v>
      </c>
      <c r="G267" s="26">
        <v>2</v>
      </c>
      <c r="H267" s="24">
        <v>3</v>
      </c>
      <c r="I267" s="25">
        <v>1</v>
      </c>
      <c r="J267" s="26">
        <v>2</v>
      </c>
      <c r="K267" s="24">
        <v>19</v>
      </c>
      <c r="L267" s="61">
        <v>14.499999999999998</v>
      </c>
      <c r="M267" s="27">
        <v>54.1</v>
      </c>
    </row>
    <row r="268" spans="1:13" x14ac:dyDescent="0.2">
      <c r="A268" s="23" t="s">
        <v>130</v>
      </c>
      <c r="B268" s="24">
        <v>1</v>
      </c>
      <c r="C268" s="25">
        <v>1</v>
      </c>
      <c r="D268" s="26">
        <v>0</v>
      </c>
      <c r="E268" s="24">
        <v>1</v>
      </c>
      <c r="F268" s="25">
        <v>1</v>
      </c>
      <c r="G268" s="26">
        <v>0</v>
      </c>
      <c r="H268" s="24">
        <v>1</v>
      </c>
      <c r="I268" s="25">
        <v>1</v>
      </c>
      <c r="J268" s="26">
        <v>0</v>
      </c>
      <c r="K268" s="24">
        <v>5</v>
      </c>
      <c r="L268" s="61">
        <v>4.2</v>
      </c>
      <c r="M268" s="27">
        <v>47.595238095238095</v>
      </c>
    </row>
    <row r="269" spans="1:13" x14ac:dyDescent="0.2">
      <c r="A269" s="23" t="s">
        <v>131</v>
      </c>
      <c r="B269" s="24">
        <v>0</v>
      </c>
      <c r="C269" s="25">
        <v>0</v>
      </c>
      <c r="D269" s="26">
        <v>0</v>
      </c>
      <c r="E269" s="24">
        <v>0</v>
      </c>
      <c r="F269" s="25">
        <v>0</v>
      </c>
      <c r="G269" s="26">
        <v>0</v>
      </c>
      <c r="H269" s="24">
        <v>0</v>
      </c>
      <c r="I269" s="25">
        <v>0</v>
      </c>
      <c r="J269" s="26">
        <v>0</v>
      </c>
      <c r="K269" s="24">
        <v>0</v>
      </c>
      <c r="L269" s="61">
        <v>0</v>
      </c>
      <c r="M269" s="27">
        <v>0</v>
      </c>
    </row>
    <row r="270" spans="1:13" x14ac:dyDescent="0.2">
      <c r="A270" s="23" t="s">
        <v>132</v>
      </c>
      <c r="B270" s="24">
        <v>7</v>
      </c>
      <c r="C270" s="25">
        <v>4</v>
      </c>
      <c r="D270" s="26">
        <v>3</v>
      </c>
      <c r="E270" s="24">
        <v>7</v>
      </c>
      <c r="F270" s="25">
        <v>4</v>
      </c>
      <c r="G270" s="26">
        <v>3</v>
      </c>
      <c r="H270" s="24">
        <v>10</v>
      </c>
      <c r="I270" s="25">
        <v>4</v>
      </c>
      <c r="J270" s="26">
        <v>6</v>
      </c>
      <c r="K270" s="24">
        <v>137</v>
      </c>
      <c r="L270" s="61">
        <v>104.71999999999997</v>
      </c>
      <c r="M270" s="27">
        <v>44.016902215431614</v>
      </c>
    </row>
    <row r="271" spans="1:13" x14ac:dyDescent="0.2">
      <c r="A271" s="23" t="s">
        <v>133</v>
      </c>
      <c r="B271" s="24">
        <v>4</v>
      </c>
      <c r="C271" s="25">
        <v>2</v>
      </c>
      <c r="D271" s="26">
        <v>2</v>
      </c>
      <c r="E271" s="24">
        <v>4</v>
      </c>
      <c r="F271" s="25">
        <v>2</v>
      </c>
      <c r="G271" s="26">
        <v>2</v>
      </c>
      <c r="H271" s="24">
        <v>6</v>
      </c>
      <c r="I271" s="25">
        <v>2</v>
      </c>
      <c r="J271" s="26">
        <v>4</v>
      </c>
      <c r="K271" s="24">
        <v>44</v>
      </c>
      <c r="L271" s="61">
        <v>37.46</v>
      </c>
      <c r="M271" s="27">
        <v>46.876935397757606</v>
      </c>
    </row>
    <row r="272" spans="1:13" x14ac:dyDescent="0.2">
      <c r="A272" s="23" t="s">
        <v>134</v>
      </c>
      <c r="B272" s="24">
        <v>5</v>
      </c>
      <c r="C272" s="25">
        <v>4</v>
      </c>
      <c r="D272" s="26">
        <v>1</v>
      </c>
      <c r="E272" s="24">
        <v>5</v>
      </c>
      <c r="F272" s="25">
        <v>4</v>
      </c>
      <c r="G272" s="26">
        <v>1</v>
      </c>
      <c r="H272" s="24">
        <v>5</v>
      </c>
      <c r="I272" s="25">
        <v>4</v>
      </c>
      <c r="J272" s="26">
        <v>1</v>
      </c>
      <c r="K272" s="24">
        <v>57</v>
      </c>
      <c r="L272" s="61">
        <v>51.1</v>
      </c>
      <c r="M272" s="27">
        <v>44.475538160469668</v>
      </c>
    </row>
    <row r="273" spans="1:13" ht="13.5" thickBot="1" x14ac:dyDescent="0.25">
      <c r="A273" s="28" t="s">
        <v>135</v>
      </c>
      <c r="B273" s="29">
        <v>1</v>
      </c>
      <c r="C273" s="30">
        <v>1</v>
      </c>
      <c r="D273" s="31">
        <v>0</v>
      </c>
      <c r="E273" s="29">
        <v>1</v>
      </c>
      <c r="F273" s="30">
        <v>1</v>
      </c>
      <c r="G273" s="31">
        <v>0</v>
      </c>
      <c r="H273" s="29">
        <v>1</v>
      </c>
      <c r="I273" s="30">
        <v>1</v>
      </c>
      <c r="J273" s="31">
        <v>0</v>
      </c>
      <c r="K273" s="29">
        <v>9</v>
      </c>
      <c r="L273" s="74">
        <v>8.15</v>
      </c>
      <c r="M273" s="32">
        <v>41.144171779141104</v>
      </c>
    </row>
    <row r="274" spans="1:13" ht="13.5" thickBot="1" x14ac:dyDescent="0.25">
      <c r="A274" s="1185" t="s">
        <v>115</v>
      </c>
      <c r="B274" s="1186">
        <v>40</v>
      </c>
      <c r="C274" s="1187">
        <v>24</v>
      </c>
      <c r="D274" s="1188">
        <v>16</v>
      </c>
      <c r="E274" s="1186">
        <v>42</v>
      </c>
      <c r="F274" s="1187">
        <v>26</v>
      </c>
      <c r="G274" s="1188">
        <v>16</v>
      </c>
      <c r="H274" s="1186">
        <v>57</v>
      </c>
      <c r="I274" s="1187">
        <v>28</v>
      </c>
      <c r="J274" s="1188">
        <v>29</v>
      </c>
      <c r="K274" s="1186">
        <v>560</v>
      </c>
      <c r="L274" s="1189">
        <v>451.94999999999987</v>
      </c>
      <c r="M274" s="1190">
        <v>46.37241951543313</v>
      </c>
    </row>
    <row r="276" spans="1:13" ht="13.5" thickBot="1" x14ac:dyDescent="0.25">
      <c r="A276" s="11" t="s">
        <v>315</v>
      </c>
      <c r="B276" s="11"/>
    </row>
    <row r="277" spans="1:13" x14ac:dyDescent="0.2">
      <c r="A277" s="1002" t="s">
        <v>113</v>
      </c>
      <c r="B277" s="1004" t="s">
        <v>5</v>
      </c>
      <c r="C277" s="1005"/>
      <c r="D277" s="1006"/>
      <c r="E277" s="1004" t="s">
        <v>6</v>
      </c>
      <c r="F277" s="1005"/>
      <c r="G277" s="1006"/>
      <c r="H277" s="1004" t="s">
        <v>7</v>
      </c>
      <c r="I277" s="1005"/>
      <c r="J277" s="1006"/>
      <c r="K277" s="1007" t="s">
        <v>200</v>
      </c>
      <c r="L277" s="1008"/>
      <c r="M277" s="1009"/>
    </row>
    <row r="278" spans="1:13" ht="26.25" thickBot="1" x14ac:dyDescent="0.25">
      <c r="A278" s="1003"/>
      <c r="B278" s="12" t="s">
        <v>115</v>
      </c>
      <c r="C278" s="13" t="s">
        <v>116</v>
      </c>
      <c r="D278" s="14" t="s">
        <v>117</v>
      </c>
      <c r="E278" s="12" t="s">
        <v>115</v>
      </c>
      <c r="F278" s="13" t="s">
        <v>116</v>
      </c>
      <c r="G278" s="14" t="s">
        <v>117</v>
      </c>
      <c r="H278" s="12" t="s">
        <v>115</v>
      </c>
      <c r="I278" s="13" t="s">
        <v>116</v>
      </c>
      <c r="J278" s="14" t="s">
        <v>117</v>
      </c>
      <c r="K278" s="15" t="s">
        <v>118</v>
      </c>
      <c r="L278" s="954" t="s">
        <v>119</v>
      </c>
      <c r="M278" s="16" t="s">
        <v>120</v>
      </c>
    </row>
    <row r="279" spans="1:13" x14ac:dyDescent="0.2">
      <c r="A279" s="17" t="s">
        <v>121</v>
      </c>
      <c r="B279" s="18">
        <v>2</v>
      </c>
      <c r="C279" s="19">
        <v>1</v>
      </c>
      <c r="D279" s="20">
        <v>1</v>
      </c>
      <c r="E279" s="18">
        <v>2</v>
      </c>
      <c r="F279" s="19">
        <v>1</v>
      </c>
      <c r="G279" s="20">
        <v>1</v>
      </c>
      <c r="H279" s="18">
        <v>2</v>
      </c>
      <c r="I279" s="19">
        <v>1</v>
      </c>
      <c r="J279" s="20">
        <v>1</v>
      </c>
      <c r="K279" s="21">
        <v>22</v>
      </c>
      <c r="L279" s="56">
        <v>8.23</v>
      </c>
      <c r="M279" s="22">
        <v>47.753948967193189</v>
      </c>
    </row>
    <row r="280" spans="1:13" x14ac:dyDescent="0.2">
      <c r="A280" s="23" t="s">
        <v>123</v>
      </c>
      <c r="B280" s="24">
        <v>1</v>
      </c>
      <c r="C280" s="25">
        <v>1</v>
      </c>
      <c r="D280" s="26">
        <v>0</v>
      </c>
      <c r="E280" s="24">
        <v>1</v>
      </c>
      <c r="F280" s="25">
        <v>1</v>
      </c>
      <c r="G280" s="26">
        <v>0</v>
      </c>
      <c r="H280" s="24">
        <v>1</v>
      </c>
      <c r="I280" s="25">
        <v>1</v>
      </c>
      <c r="J280" s="26">
        <v>0</v>
      </c>
      <c r="K280" s="24">
        <v>3</v>
      </c>
      <c r="L280" s="61">
        <v>0.30000000000000004</v>
      </c>
      <c r="M280" s="27">
        <v>55.499999999999993</v>
      </c>
    </row>
    <row r="281" spans="1:13" x14ac:dyDescent="0.2">
      <c r="A281" s="23" t="s">
        <v>124</v>
      </c>
      <c r="B281" s="24">
        <v>1</v>
      </c>
      <c r="C281" s="25">
        <v>1</v>
      </c>
      <c r="D281" s="26">
        <v>0</v>
      </c>
      <c r="E281" s="24">
        <v>1</v>
      </c>
      <c r="F281" s="25">
        <v>1</v>
      </c>
      <c r="G281" s="26">
        <v>0</v>
      </c>
      <c r="H281" s="24">
        <v>1</v>
      </c>
      <c r="I281" s="25">
        <v>1</v>
      </c>
      <c r="J281" s="26">
        <v>0</v>
      </c>
      <c r="K281" s="24">
        <v>2</v>
      </c>
      <c r="L281" s="61">
        <v>0.08</v>
      </c>
      <c r="M281" s="27">
        <v>56.125</v>
      </c>
    </row>
    <row r="282" spans="1:13" x14ac:dyDescent="0.2">
      <c r="A282" s="23" t="s">
        <v>125</v>
      </c>
      <c r="B282" s="24">
        <v>0</v>
      </c>
      <c r="C282" s="25">
        <v>0</v>
      </c>
      <c r="D282" s="26">
        <v>0</v>
      </c>
      <c r="E282" s="24">
        <v>0</v>
      </c>
      <c r="F282" s="25">
        <v>0</v>
      </c>
      <c r="G282" s="26">
        <v>0</v>
      </c>
      <c r="H282" s="24">
        <v>0</v>
      </c>
      <c r="I282" s="25">
        <v>0</v>
      </c>
      <c r="J282" s="26">
        <v>0</v>
      </c>
      <c r="K282" s="24">
        <v>0</v>
      </c>
      <c r="L282" s="61">
        <v>0</v>
      </c>
      <c r="M282" s="27">
        <v>0</v>
      </c>
    </row>
    <row r="283" spans="1:13" x14ac:dyDescent="0.2">
      <c r="A283" s="23" t="s">
        <v>126</v>
      </c>
      <c r="B283" s="24">
        <v>1</v>
      </c>
      <c r="C283" s="25">
        <v>1</v>
      </c>
      <c r="D283" s="26">
        <v>0</v>
      </c>
      <c r="E283" s="24">
        <v>1</v>
      </c>
      <c r="F283" s="25">
        <v>1</v>
      </c>
      <c r="G283" s="26">
        <v>0</v>
      </c>
      <c r="H283" s="24">
        <v>1</v>
      </c>
      <c r="I283" s="25">
        <v>1</v>
      </c>
      <c r="J283" s="26">
        <v>0</v>
      </c>
      <c r="K283" s="24">
        <v>5</v>
      </c>
      <c r="L283" s="61">
        <v>2.8</v>
      </c>
      <c r="M283" s="27">
        <v>62.071428571428577</v>
      </c>
    </row>
    <row r="284" spans="1:13" x14ac:dyDescent="0.2">
      <c r="A284" s="23" t="s">
        <v>127</v>
      </c>
      <c r="B284" s="24">
        <v>0</v>
      </c>
      <c r="C284" s="25">
        <v>0</v>
      </c>
      <c r="D284" s="26">
        <v>0</v>
      </c>
      <c r="E284" s="24">
        <v>0</v>
      </c>
      <c r="F284" s="25">
        <v>0</v>
      </c>
      <c r="G284" s="26">
        <v>0</v>
      </c>
      <c r="H284" s="24">
        <v>0</v>
      </c>
      <c r="I284" s="25">
        <v>0</v>
      </c>
      <c r="J284" s="26">
        <v>0</v>
      </c>
      <c r="K284" s="24">
        <v>0</v>
      </c>
      <c r="L284" s="61">
        <v>0</v>
      </c>
      <c r="M284" s="27">
        <v>0</v>
      </c>
    </row>
    <row r="285" spans="1:13" x14ac:dyDescent="0.2">
      <c r="A285" s="23" t="s">
        <v>128</v>
      </c>
      <c r="B285" s="24">
        <v>0</v>
      </c>
      <c r="C285" s="25">
        <v>0</v>
      </c>
      <c r="D285" s="26">
        <v>0</v>
      </c>
      <c r="E285" s="24">
        <v>0</v>
      </c>
      <c r="F285" s="25">
        <v>0</v>
      </c>
      <c r="G285" s="26">
        <v>0</v>
      </c>
      <c r="H285" s="24">
        <v>0</v>
      </c>
      <c r="I285" s="25">
        <v>0</v>
      </c>
      <c r="J285" s="26">
        <v>0</v>
      </c>
      <c r="K285" s="24">
        <v>0</v>
      </c>
      <c r="L285" s="61">
        <v>0</v>
      </c>
      <c r="M285" s="27">
        <v>0</v>
      </c>
    </row>
    <row r="286" spans="1:13" x14ac:dyDescent="0.2">
      <c r="A286" s="23" t="s">
        <v>129</v>
      </c>
      <c r="B286" s="24">
        <v>0</v>
      </c>
      <c r="C286" s="25">
        <v>0</v>
      </c>
      <c r="D286" s="26">
        <v>0</v>
      </c>
      <c r="E286" s="24">
        <v>0</v>
      </c>
      <c r="F286" s="25">
        <v>0</v>
      </c>
      <c r="G286" s="26">
        <v>0</v>
      </c>
      <c r="H286" s="24">
        <v>0</v>
      </c>
      <c r="I286" s="25">
        <v>0</v>
      </c>
      <c r="J286" s="26">
        <v>0</v>
      </c>
      <c r="K286" s="24">
        <v>0</v>
      </c>
      <c r="L286" s="61">
        <v>0</v>
      </c>
      <c r="M286" s="27">
        <v>0</v>
      </c>
    </row>
    <row r="287" spans="1:13" x14ac:dyDescent="0.2">
      <c r="A287" s="23" t="s">
        <v>130</v>
      </c>
      <c r="B287" s="24">
        <v>0</v>
      </c>
      <c r="C287" s="25">
        <v>0</v>
      </c>
      <c r="D287" s="26">
        <v>0</v>
      </c>
      <c r="E287" s="24">
        <v>0</v>
      </c>
      <c r="F287" s="25">
        <v>0</v>
      </c>
      <c r="G287" s="26">
        <v>0</v>
      </c>
      <c r="H287" s="24">
        <v>0</v>
      </c>
      <c r="I287" s="25">
        <v>0</v>
      </c>
      <c r="J287" s="26">
        <v>0</v>
      </c>
      <c r="K287" s="24">
        <v>0</v>
      </c>
      <c r="L287" s="61">
        <v>0</v>
      </c>
      <c r="M287" s="27">
        <v>0</v>
      </c>
    </row>
    <row r="288" spans="1:13" x14ac:dyDescent="0.2">
      <c r="A288" s="23" t="s">
        <v>131</v>
      </c>
      <c r="B288" s="24">
        <v>0</v>
      </c>
      <c r="C288" s="25">
        <v>0</v>
      </c>
      <c r="D288" s="26">
        <v>0</v>
      </c>
      <c r="E288" s="24">
        <v>0</v>
      </c>
      <c r="F288" s="25">
        <v>0</v>
      </c>
      <c r="G288" s="26">
        <v>0</v>
      </c>
      <c r="H288" s="24">
        <v>0</v>
      </c>
      <c r="I288" s="25">
        <v>0</v>
      </c>
      <c r="J288" s="26">
        <v>0</v>
      </c>
      <c r="K288" s="24">
        <v>0</v>
      </c>
      <c r="L288" s="61">
        <v>0</v>
      </c>
      <c r="M288" s="27">
        <v>0</v>
      </c>
    </row>
    <row r="289" spans="1:13" x14ac:dyDescent="0.2">
      <c r="A289" s="23" t="s">
        <v>132</v>
      </c>
      <c r="B289" s="24">
        <v>2</v>
      </c>
      <c r="C289" s="25">
        <v>2</v>
      </c>
      <c r="D289" s="26">
        <v>0</v>
      </c>
      <c r="E289" s="24">
        <v>2</v>
      </c>
      <c r="F289" s="25">
        <v>2</v>
      </c>
      <c r="G289" s="26">
        <v>0</v>
      </c>
      <c r="H289" s="24">
        <v>2</v>
      </c>
      <c r="I289" s="25">
        <v>2</v>
      </c>
      <c r="J289" s="26">
        <v>0</v>
      </c>
      <c r="K289" s="24">
        <v>7</v>
      </c>
      <c r="L289" s="61">
        <v>2.8000000000000003</v>
      </c>
      <c r="M289" s="27">
        <v>50.607142857142854</v>
      </c>
    </row>
    <row r="290" spans="1:13" x14ac:dyDescent="0.2">
      <c r="A290" s="23" t="s">
        <v>133</v>
      </c>
      <c r="B290" s="24">
        <v>1</v>
      </c>
      <c r="C290" s="25">
        <v>1</v>
      </c>
      <c r="D290" s="26">
        <v>0</v>
      </c>
      <c r="E290" s="24">
        <v>1</v>
      </c>
      <c r="F290" s="25">
        <v>1</v>
      </c>
      <c r="G290" s="26">
        <v>0</v>
      </c>
      <c r="H290" s="24">
        <v>1</v>
      </c>
      <c r="I290" s="25">
        <v>1</v>
      </c>
      <c r="J290" s="26">
        <v>0</v>
      </c>
      <c r="K290" s="24">
        <v>5</v>
      </c>
      <c r="L290" s="61">
        <v>2.75</v>
      </c>
      <c r="M290" s="27">
        <v>53.590909090909093</v>
      </c>
    </row>
    <row r="291" spans="1:13" x14ac:dyDescent="0.2">
      <c r="A291" s="23" t="s">
        <v>134</v>
      </c>
      <c r="B291" s="24">
        <v>0</v>
      </c>
      <c r="C291" s="25">
        <v>0</v>
      </c>
      <c r="D291" s="26">
        <v>0</v>
      </c>
      <c r="E291" s="24">
        <v>0</v>
      </c>
      <c r="F291" s="25">
        <v>0</v>
      </c>
      <c r="G291" s="26">
        <v>0</v>
      </c>
      <c r="H291" s="24">
        <v>0</v>
      </c>
      <c r="I291" s="25">
        <v>0</v>
      </c>
      <c r="J291" s="26">
        <v>0</v>
      </c>
      <c r="K291" s="24">
        <v>0</v>
      </c>
      <c r="L291" s="61">
        <v>0</v>
      </c>
      <c r="M291" s="27">
        <v>0</v>
      </c>
    </row>
    <row r="292" spans="1:13" ht="13.5" thickBot="1" x14ac:dyDescent="0.25">
      <c r="A292" s="28" t="s">
        <v>135</v>
      </c>
      <c r="B292" s="29">
        <v>0</v>
      </c>
      <c r="C292" s="30">
        <v>0</v>
      </c>
      <c r="D292" s="31">
        <v>0</v>
      </c>
      <c r="E292" s="29">
        <v>0</v>
      </c>
      <c r="F292" s="30">
        <v>0</v>
      </c>
      <c r="G292" s="31">
        <v>0</v>
      </c>
      <c r="H292" s="29">
        <v>0</v>
      </c>
      <c r="I292" s="30">
        <v>0</v>
      </c>
      <c r="J292" s="31">
        <v>0</v>
      </c>
      <c r="K292" s="29">
        <v>0</v>
      </c>
      <c r="L292" s="74">
        <v>0</v>
      </c>
      <c r="M292" s="32">
        <v>0</v>
      </c>
    </row>
    <row r="293" spans="1:13" ht="13.5" thickBot="1" x14ac:dyDescent="0.25">
      <c r="A293" s="1185" t="s">
        <v>115</v>
      </c>
      <c r="B293" s="1186">
        <v>8</v>
      </c>
      <c r="C293" s="1187">
        <v>7</v>
      </c>
      <c r="D293" s="1188">
        <v>1</v>
      </c>
      <c r="E293" s="1186">
        <v>8</v>
      </c>
      <c r="F293" s="1187">
        <v>7</v>
      </c>
      <c r="G293" s="1188">
        <v>1</v>
      </c>
      <c r="H293" s="1186">
        <v>8</v>
      </c>
      <c r="I293" s="1187">
        <v>7</v>
      </c>
      <c r="J293" s="1188">
        <v>1</v>
      </c>
      <c r="K293" s="1186">
        <v>44</v>
      </c>
      <c r="L293" s="1189">
        <v>16.96</v>
      </c>
      <c r="M293" s="1190">
        <v>51.711674528301884</v>
      </c>
    </row>
    <row r="295" spans="1:13" ht="13.5" thickBot="1" x14ac:dyDescent="0.25">
      <c r="A295" s="11" t="s">
        <v>316</v>
      </c>
      <c r="B295" s="11"/>
    </row>
    <row r="296" spans="1:13" x14ac:dyDescent="0.2">
      <c r="A296" s="1002" t="s">
        <v>113</v>
      </c>
      <c r="B296" s="1004" t="s">
        <v>5</v>
      </c>
      <c r="C296" s="1005"/>
      <c r="D296" s="1006"/>
      <c r="E296" s="1004" t="s">
        <v>6</v>
      </c>
      <c r="F296" s="1005"/>
      <c r="G296" s="1006"/>
      <c r="H296" s="1004" t="s">
        <v>7</v>
      </c>
      <c r="I296" s="1005"/>
      <c r="J296" s="1006"/>
      <c r="K296" s="1007" t="s">
        <v>200</v>
      </c>
      <c r="L296" s="1008"/>
      <c r="M296" s="1009"/>
    </row>
    <row r="297" spans="1:13" ht="26.25" thickBot="1" x14ac:dyDescent="0.25">
      <c r="A297" s="1003"/>
      <c r="B297" s="12" t="s">
        <v>115</v>
      </c>
      <c r="C297" s="13" t="s">
        <v>116</v>
      </c>
      <c r="D297" s="14" t="s">
        <v>117</v>
      </c>
      <c r="E297" s="12" t="s">
        <v>115</v>
      </c>
      <c r="F297" s="13" t="s">
        <v>116</v>
      </c>
      <c r="G297" s="14" t="s">
        <v>117</v>
      </c>
      <c r="H297" s="12" t="s">
        <v>115</v>
      </c>
      <c r="I297" s="13" t="s">
        <v>116</v>
      </c>
      <c r="J297" s="14" t="s">
        <v>117</v>
      </c>
      <c r="K297" s="15" t="s">
        <v>118</v>
      </c>
      <c r="L297" s="954" t="s">
        <v>119</v>
      </c>
      <c r="M297" s="16" t="s">
        <v>120</v>
      </c>
    </row>
    <row r="298" spans="1:13" x14ac:dyDescent="0.2">
      <c r="A298" s="17" t="s">
        <v>121</v>
      </c>
      <c r="B298" s="18">
        <v>18</v>
      </c>
      <c r="C298" s="19">
        <v>8</v>
      </c>
      <c r="D298" s="20">
        <v>10</v>
      </c>
      <c r="E298" s="18">
        <v>18</v>
      </c>
      <c r="F298" s="19">
        <v>8</v>
      </c>
      <c r="G298" s="20">
        <v>10</v>
      </c>
      <c r="H298" s="18">
        <v>38</v>
      </c>
      <c r="I298" s="19">
        <v>21</v>
      </c>
      <c r="J298" s="20">
        <v>17</v>
      </c>
      <c r="K298" s="21">
        <v>345</v>
      </c>
      <c r="L298" s="56">
        <v>281.86000000000013</v>
      </c>
      <c r="M298" s="22">
        <v>47.171822890796825</v>
      </c>
    </row>
    <row r="299" spans="1:13" x14ac:dyDescent="0.2">
      <c r="A299" s="23" t="s">
        <v>123</v>
      </c>
      <c r="B299" s="24">
        <v>6</v>
      </c>
      <c r="C299" s="25">
        <v>0</v>
      </c>
      <c r="D299" s="26">
        <v>6</v>
      </c>
      <c r="E299" s="24">
        <v>6</v>
      </c>
      <c r="F299" s="25">
        <v>0</v>
      </c>
      <c r="G299" s="26">
        <v>6</v>
      </c>
      <c r="H299" s="24">
        <v>6</v>
      </c>
      <c r="I299" s="25">
        <v>0</v>
      </c>
      <c r="J299" s="26">
        <v>6</v>
      </c>
      <c r="K299" s="24">
        <v>75</v>
      </c>
      <c r="L299" s="61">
        <v>57.879999999999995</v>
      </c>
      <c r="M299" s="27">
        <v>47.859018659295089</v>
      </c>
    </row>
    <row r="300" spans="1:13" x14ac:dyDescent="0.2">
      <c r="A300" s="23" t="s">
        <v>124</v>
      </c>
      <c r="B300" s="24">
        <v>6</v>
      </c>
      <c r="C300" s="25">
        <v>2</v>
      </c>
      <c r="D300" s="26">
        <v>4</v>
      </c>
      <c r="E300" s="24">
        <v>6</v>
      </c>
      <c r="F300" s="25">
        <v>2</v>
      </c>
      <c r="G300" s="26">
        <v>4</v>
      </c>
      <c r="H300" s="24">
        <v>6</v>
      </c>
      <c r="I300" s="25">
        <v>2</v>
      </c>
      <c r="J300" s="26">
        <v>4</v>
      </c>
      <c r="K300" s="24">
        <v>56</v>
      </c>
      <c r="L300" s="61">
        <v>46.81</v>
      </c>
      <c r="M300" s="27">
        <v>45.127430036317008</v>
      </c>
    </row>
    <row r="301" spans="1:13" x14ac:dyDescent="0.2">
      <c r="A301" s="23" t="s">
        <v>125</v>
      </c>
      <c r="B301" s="24">
        <v>3</v>
      </c>
      <c r="C301" s="25">
        <v>1</v>
      </c>
      <c r="D301" s="26">
        <v>2</v>
      </c>
      <c r="E301" s="24">
        <v>3</v>
      </c>
      <c r="F301" s="25">
        <v>1</v>
      </c>
      <c r="G301" s="26">
        <v>2</v>
      </c>
      <c r="H301" s="24">
        <v>4</v>
      </c>
      <c r="I301" s="25">
        <v>1</v>
      </c>
      <c r="J301" s="26">
        <v>3</v>
      </c>
      <c r="K301" s="24">
        <v>48</v>
      </c>
      <c r="L301" s="61">
        <v>43.55</v>
      </c>
      <c r="M301" s="27">
        <v>45.675660160734793</v>
      </c>
    </row>
    <row r="302" spans="1:13" x14ac:dyDescent="0.2">
      <c r="A302" s="23" t="s">
        <v>126</v>
      </c>
      <c r="B302" s="24">
        <v>3</v>
      </c>
      <c r="C302" s="25">
        <v>1</v>
      </c>
      <c r="D302" s="26">
        <v>2</v>
      </c>
      <c r="E302" s="24">
        <v>4</v>
      </c>
      <c r="F302" s="25">
        <v>1</v>
      </c>
      <c r="G302" s="26">
        <v>3</v>
      </c>
      <c r="H302" s="24">
        <v>5</v>
      </c>
      <c r="I302" s="25">
        <v>1</v>
      </c>
      <c r="J302" s="26">
        <v>4</v>
      </c>
      <c r="K302" s="24">
        <v>35</v>
      </c>
      <c r="L302" s="61">
        <v>28.8</v>
      </c>
      <c r="M302" s="27">
        <v>46.611111111111121</v>
      </c>
    </row>
    <row r="303" spans="1:13" x14ac:dyDescent="0.2">
      <c r="A303" s="23" t="s">
        <v>127</v>
      </c>
      <c r="B303" s="24">
        <v>2</v>
      </c>
      <c r="C303" s="25">
        <v>1</v>
      </c>
      <c r="D303" s="26">
        <v>1</v>
      </c>
      <c r="E303" s="24">
        <v>5</v>
      </c>
      <c r="F303" s="25">
        <v>1</v>
      </c>
      <c r="G303" s="26">
        <v>4</v>
      </c>
      <c r="H303" s="24">
        <v>5</v>
      </c>
      <c r="I303" s="25">
        <v>1</v>
      </c>
      <c r="J303" s="26">
        <v>4</v>
      </c>
      <c r="K303" s="24">
        <v>51</v>
      </c>
      <c r="L303" s="61">
        <v>42.55</v>
      </c>
      <c r="M303" s="27">
        <v>46.872502937720334</v>
      </c>
    </row>
    <row r="304" spans="1:13" x14ac:dyDescent="0.2">
      <c r="A304" s="23" t="s">
        <v>128</v>
      </c>
      <c r="B304" s="24">
        <v>2</v>
      </c>
      <c r="C304" s="25">
        <v>0</v>
      </c>
      <c r="D304" s="26">
        <v>2</v>
      </c>
      <c r="E304" s="24">
        <v>2</v>
      </c>
      <c r="F304" s="25">
        <v>0</v>
      </c>
      <c r="G304" s="26">
        <v>2</v>
      </c>
      <c r="H304" s="24">
        <v>2</v>
      </c>
      <c r="I304" s="25">
        <v>0</v>
      </c>
      <c r="J304" s="26">
        <v>2</v>
      </c>
      <c r="K304" s="24">
        <v>21</v>
      </c>
      <c r="L304" s="61">
        <v>18</v>
      </c>
      <c r="M304" s="27">
        <v>44.849999999999994</v>
      </c>
    </row>
    <row r="305" spans="1:13" x14ac:dyDescent="0.2">
      <c r="A305" s="23" t="s">
        <v>129</v>
      </c>
      <c r="B305" s="24">
        <v>5</v>
      </c>
      <c r="C305" s="25">
        <v>1</v>
      </c>
      <c r="D305" s="26">
        <v>4</v>
      </c>
      <c r="E305" s="24">
        <v>5</v>
      </c>
      <c r="F305" s="25">
        <v>1</v>
      </c>
      <c r="G305" s="26">
        <v>4</v>
      </c>
      <c r="H305" s="24">
        <v>5</v>
      </c>
      <c r="I305" s="25">
        <v>1</v>
      </c>
      <c r="J305" s="26">
        <v>4</v>
      </c>
      <c r="K305" s="24">
        <v>71</v>
      </c>
      <c r="L305" s="61">
        <v>57.009999999999991</v>
      </c>
      <c r="M305" s="27">
        <v>44.420891071741806</v>
      </c>
    </row>
    <row r="306" spans="1:13" x14ac:dyDescent="0.2">
      <c r="A306" s="23" t="s">
        <v>130</v>
      </c>
      <c r="B306" s="24">
        <v>2</v>
      </c>
      <c r="C306" s="25">
        <v>1</v>
      </c>
      <c r="D306" s="26">
        <v>1</v>
      </c>
      <c r="E306" s="24">
        <v>5</v>
      </c>
      <c r="F306" s="25">
        <v>1</v>
      </c>
      <c r="G306" s="26">
        <v>4</v>
      </c>
      <c r="H306" s="24">
        <v>6</v>
      </c>
      <c r="I306" s="25">
        <v>2</v>
      </c>
      <c r="J306" s="26">
        <v>4</v>
      </c>
      <c r="K306" s="24">
        <v>50</v>
      </c>
      <c r="L306" s="61">
        <v>36.629999999999995</v>
      </c>
      <c r="M306" s="27">
        <v>45.1006006006006</v>
      </c>
    </row>
    <row r="307" spans="1:13" x14ac:dyDescent="0.2">
      <c r="A307" s="23" t="s">
        <v>131</v>
      </c>
      <c r="B307" s="24">
        <v>7</v>
      </c>
      <c r="C307" s="25">
        <v>2</v>
      </c>
      <c r="D307" s="26">
        <v>5</v>
      </c>
      <c r="E307" s="24">
        <v>7</v>
      </c>
      <c r="F307" s="25">
        <v>2</v>
      </c>
      <c r="G307" s="26">
        <v>5</v>
      </c>
      <c r="H307" s="24">
        <v>7</v>
      </c>
      <c r="I307" s="25">
        <v>2</v>
      </c>
      <c r="J307" s="26">
        <v>5</v>
      </c>
      <c r="K307" s="24">
        <v>87</v>
      </c>
      <c r="L307" s="61">
        <v>59.489999999999995</v>
      </c>
      <c r="M307" s="27">
        <v>42.487729030089085</v>
      </c>
    </row>
    <row r="308" spans="1:13" x14ac:dyDescent="0.2">
      <c r="A308" s="23" t="s">
        <v>132</v>
      </c>
      <c r="B308" s="24">
        <v>16</v>
      </c>
      <c r="C308" s="25">
        <v>5</v>
      </c>
      <c r="D308" s="26">
        <v>11</v>
      </c>
      <c r="E308" s="24">
        <v>16</v>
      </c>
      <c r="F308" s="25">
        <v>5</v>
      </c>
      <c r="G308" s="26">
        <v>11</v>
      </c>
      <c r="H308" s="24">
        <v>19</v>
      </c>
      <c r="I308" s="25">
        <v>6</v>
      </c>
      <c r="J308" s="26">
        <v>13</v>
      </c>
      <c r="K308" s="24">
        <v>226</v>
      </c>
      <c r="L308" s="61">
        <v>183.85000000000005</v>
      </c>
      <c r="M308" s="27">
        <v>44.654745716616823</v>
      </c>
    </row>
    <row r="309" spans="1:13" x14ac:dyDescent="0.2">
      <c r="A309" s="23" t="s">
        <v>133</v>
      </c>
      <c r="B309" s="24">
        <v>8</v>
      </c>
      <c r="C309" s="25">
        <v>4</v>
      </c>
      <c r="D309" s="26">
        <v>4</v>
      </c>
      <c r="E309" s="24">
        <v>8</v>
      </c>
      <c r="F309" s="25">
        <v>4</v>
      </c>
      <c r="G309" s="26">
        <v>4</v>
      </c>
      <c r="H309" s="24">
        <v>8</v>
      </c>
      <c r="I309" s="25">
        <v>4</v>
      </c>
      <c r="J309" s="26">
        <v>4</v>
      </c>
      <c r="K309" s="24">
        <v>117</v>
      </c>
      <c r="L309" s="61">
        <v>91.740000000000023</v>
      </c>
      <c r="M309" s="27">
        <v>44.884674078918678</v>
      </c>
    </row>
    <row r="310" spans="1:13" x14ac:dyDescent="0.2">
      <c r="A310" s="23" t="s">
        <v>134</v>
      </c>
      <c r="B310" s="24">
        <v>15</v>
      </c>
      <c r="C310" s="25">
        <v>4</v>
      </c>
      <c r="D310" s="26">
        <v>11</v>
      </c>
      <c r="E310" s="24">
        <v>15</v>
      </c>
      <c r="F310" s="25">
        <v>4</v>
      </c>
      <c r="G310" s="26">
        <v>11</v>
      </c>
      <c r="H310" s="24">
        <v>19</v>
      </c>
      <c r="I310" s="25">
        <v>4</v>
      </c>
      <c r="J310" s="26">
        <v>15</v>
      </c>
      <c r="K310" s="24">
        <v>226</v>
      </c>
      <c r="L310" s="61">
        <v>200.42999999999998</v>
      </c>
      <c r="M310" s="27">
        <v>43.732849373846229</v>
      </c>
    </row>
    <row r="311" spans="1:13" ht="13.5" thickBot="1" x14ac:dyDescent="0.25">
      <c r="A311" s="28" t="s">
        <v>135</v>
      </c>
      <c r="B311" s="29">
        <v>6</v>
      </c>
      <c r="C311" s="30">
        <v>1</v>
      </c>
      <c r="D311" s="31">
        <v>5</v>
      </c>
      <c r="E311" s="29">
        <v>6</v>
      </c>
      <c r="F311" s="30">
        <v>1</v>
      </c>
      <c r="G311" s="31">
        <v>5</v>
      </c>
      <c r="H311" s="29">
        <v>6</v>
      </c>
      <c r="I311" s="30">
        <v>1</v>
      </c>
      <c r="J311" s="31">
        <v>5</v>
      </c>
      <c r="K311" s="29">
        <v>78</v>
      </c>
      <c r="L311" s="74">
        <v>63.230000000000011</v>
      </c>
      <c r="M311" s="32">
        <v>40.164083504665506</v>
      </c>
    </row>
    <row r="312" spans="1:13" ht="13.5" thickBot="1" x14ac:dyDescent="0.25">
      <c r="A312" s="1185" t="s">
        <v>115</v>
      </c>
      <c r="B312" s="1186">
        <v>99</v>
      </c>
      <c r="C312" s="1187">
        <v>31</v>
      </c>
      <c r="D312" s="1188">
        <v>68</v>
      </c>
      <c r="E312" s="1186">
        <v>106</v>
      </c>
      <c r="F312" s="1187">
        <v>31</v>
      </c>
      <c r="G312" s="1188">
        <v>75</v>
      </c>
      <c r="H312" s="1186">
        <v>136</v>
      </c>
      <c r="I312" s="1187">
        <v>46</v>
      </c>
      <c r="J312" s="1188">
        <v>90</v>
      </c>
      <c r="K312" s="1186">
        <v>1447</v>
      </c>
      <c r="L312" s="1189">
        <v>1211.8300000000002</v>
      </c>
      <c r="M312" s="1190">
        <v>45.102163669821664</v>
      </c>
    </row>
    <row r="314" spans="1:13" ht="13.5" thickBot="1" x14ac:dyDescent="0.25">
      <c r="A314" s="11" t="s">
        <v>317</v>
      </c>
      <c r="B314" s="11"/>
    </row>
    <row r="315" spans="1:13" x14ac:dyDescent="0.2">
      <c r="A315" s="1002" t="s">
        <v>113</v>
      </c>
      <c r="B315" s="1004" t="s">
        <v>5</v>
      </c>
      <c r="C315" s="1005"/>
      <c r="D315" s="1006"/>
      <c r="E315" s="1004" t="s">
        <v>6</v>
      </c>
      <c r="F315" s="1005"/>
      <c r="G315" s="1006"/>
      <c r="H315" s="1004" t="s">
        <v>7</v>
      </c>
      <c r="I315" s="1005"/>
      <c r="J315" s="1006"/>
      <c r="K315" s="1007" t="s">
        <v>200</v>
      </c>
      <c r="L315" s="1008"/>
      <c r="M315" s="1009"/>
    </row>
    <row r="316" spans="1:13" ht="26.25" thickBot="1" x14ac:dyDescent="0.25">
      <c r="A316" s="1003"/>
      <c r="B316" s="12" t="s">
        <v>115</v>
      </c>
      <c r="C316" s="13" t="s">
        <v>116</v>
      </c>
      <c r="D316" s="14" t="s">
        <v>117</v>
      </c>
      <c r="E316" s="12" t="s">
        <v>115</v>
      </c>
      <c r="F316" s="13" t="s">
        <v>116</v>
      </c>
      <c r="G316" s="14" t="s">
        <v>117</v>
      </c>
      <c r="H316" s="12" t="s">
        <v>115</v>
      </c>
      <c r="I316" s="13" t="s">
        <v>116</v>
      </c>
      <c r="J316" s="14" t="s">
        <v>117</v>
      </c>
      <c r="K316" s="15" t="s">
        <v>118</v>
      </c>
      <c r="L316" s="954" t="s">
        <v>119</v>
      </c>
      <c r="M316" s="16" t="s">
        <v>120</v>
      </c>
    </row>
    <row r="317" spans="1:13" x14ac:dyDescent="0.2">
      <c r="A317" s="17" t="s">
        <v>121</v>
      </c>
      <c r="B317" s="18">
        <v>4</v>
      </c>
      <c r="C317" s="19">
        <v>4</v>
      </c>
      <c r="D317" s="20">
        <v>0</v>
      </c>
      <c r="E317" s="18">
        <v>4</v>
      </c>
      <c r="F317" s="19">
        <v>4</v>
      </c>
      <c r="G317" s="20">
        <v>0</v>
      </c>
      <c r="H317" s="18">
        <v>7</v>
      </c>
      <c r="I317" s="19">
        <v>7</v>
      </c>
      <c r="J317" s="20">
        <v>0</v>
      </c>
      <c r="K317" s="21">
        <v>26</v>
      </c>
      <c r="L317" s="56">
        <v>13.48</v>
      </c>
      <c r="M317" s="22">
        <v>64.2833827893175</v>
      </c>
    </row>
    <row r="318" spans="1:13" x14ac:dyDescent="0.2">
      <c r="A318" s="23" t="s">
        <v>123</v>
      </c>
      <c r="B318" s="24">
        <v>2</v>
      </c>
      <c r="C318" s="25">
        <v>1</v>
      </c>
      <c r="D318" s="26">
        <v>1</v>
      </c>
      <c r="E318" s="24">
        <v>2</v>
      </c>
      <c r="F318" s="25">
        <v>1</v>
      </c>
      <c r="G318" s="26">
        <v>1</v>
      </c>
      <c r="H318" s="24">
        <v>2</v>
      </c>
      <c r="I318" s="25">
        <v>1</v>
      </c>
      <c r="J318" s="26">
        <v>1</v>
      </c>
      <c r="K318" s="24">
        <v>5</v>
      </c>
      <c r="L318" s="61">
        <v>2.75</v>
      </c>
      <c r="M318" s="27">
        <v>60.572727272727271</v>
      </c>
    </row>
    <row r="319" spans="1:13" x14ac:dyDescent="0.2">
      <c r="A319" s="23" t="s">
        <v>124</v>
      </c>
      <c r="B319" s="24">
        <v>2</v>
      </c>
      <c r="C319" s="25">
        <v>2</v>
      </c>
      <c r="D319" s="26">
        <v>0</v>
      </c>
      <c r="E319" s="24">
        <v>2</v>
      </c>
      <c r="F319" s="25">
        <v>2</v>
      </c>
      <c r="G319" s="26">
        <v>0</v>
      </c>
      <c r="H319" s="24">
        <v>2</v>
      </c>
      <c r="I319" s="25">
        <v>2</v>
      </c>
      <c r="J319" s="26">
        <v>0</v>
      </c>
      <c r="K319" s="24">
        <v>6</v>
      </c>
      <c r="L319" s="61">
        <v>4.76</v>
      </c>
      <c r="M319" s="27">
        <v>55.77731092436975</v>
      </c>
    </row>
    <row r="320" spans="1:13" x14ac:dyDescent="0.2">
      <c r="A320" s="23" t="s">
        <v>125</v>
      </c>
      <c r="B320" s="24">
        <v>2</v>
      </c>
      <c r="C320" s="25">
        <v>2</v>
      </c>
      <c r="D320" s="26">
        <v>0</v>
      </c>
      <c r="E320" s="24">
        <v>2</v>
      </c>
      <c r="F320" s="25">
        <v>2</v>
      </c>
      <c r="G320" s="26">
        <v>0</v>
      </c>
      <c r="H320" s="24">
        <v>2</v>
      </c>
      <c r="I320" s="25">
        <v>2</v>
      </c>
      <c r="J320" s="26">
        <v>0</v>
      </c>
      <c r="K320" s="24">
        <v>18</v>
      </c>
      <c r="L320" s="61">
        <v>13.550000000000002</v>
      </c>
      <c r="M320" s="27">
        <v>50.433579335793354</v>
      </c>
    </row>
    <row r="321" spans="1:13" x14ac:dyDescent="0.2">
      <c r="A321" s="23" t="s">
        <v>126</v>
      </c>
      <c r="B321" s="24">
        <v>1</v>
      </c>
      <c r="C321" s="25">
        <v>1</v>
      </c>
      <c r="D321" s="26">
        <v>0</v>
      </c>
      <c r="E321" s="24">
        <v>1</v>
      </c>
      <c r="F321" s="25">
        <v>1</v>
      </c>
      <c r="G321" s="26">
        <v>0</v>
      </c>
      <c r="H321" s="24">
        <v>1</v>
      </c>
      <c r="I321" s="25">
        <v>1</v>
      </c>
      <c r="J321" s="26">
        <v>0</v>
      </c>
      <c r="K321" s="24">
        <v>3</v>
      </c>
      <c r="L321" s="61">
        <v>1.1499999999999999</v>
      </c>
      <c r="M321" s="27">
        <v>59.326086956521749</v>
      </c>
    </row>
    <row r="322" spans="1:13" x14ac:dyDescent="0.2">
      <c r="A322" s="23" t="s">
        <v>127</v>
      </c>
      <c r="B322" s="24">
        <v>3</v>
      </c>
      <c r="C322" s="25">
        <v>3</v>
      </c>
      <c r="D322" s="26">
        <v>0</v>
      </c>
      <c r="E322" s="24">
        <v>3</v>
      </c>
      <c r="F322" s="25">
        <v>3</v>
      </c>
      <c r="G322" s="26">
        <v>0</v>
      </c>
      <c r="H322" s="24">
        <v>3</v>
      </c>
      <c r="I322" s="25">
        <v>3</v>
      </c>
      <c r="J322" s="26">
        <v>0</v>
      </c>
      <c r="K322" s="24">
        <v>6</v>
      </c>
      <c r="L322" s="61">
        <v>4.43</v>
      </c>
      <c r="M322" s="27">
        <v>55.034988713318292</v>
      </c>
    </row>
    <row r="323" spans="1:13" x14ac:dyDescent="0.2">
      <c r="A323" s="23" t="s">
        <v>128</v>
      </c>
      <c r="B323" s="24">
        <v>1</v>
      </c>
      <c r="C323" s="25">
        <v>1</v>
      </c>
      <c r="D323" s="26">
        <v>0</v>
      </c>
      <c r="E323" s="24">
        <v>1</v>
      </c>
      <c r="F323" s="25">
        <v>1</v>
      </c>
      <c r="G323" s="26">
        <v>0</v>
      </c>
      <c r="H323" s="24">
        <v>1</v>
      </c>
      <c r="I323" s="25">
        <v>1</v>
      </c>
      <c r="J323" s="26">
        <v>0</v>
      </c>
      <c r="K323" s="24">
        <v>3</v>
      </c>
      <c r="L323" s="61">
        <v>1.24</v>
      </c>
      <c r="M323" s="27">
        <v>47.016129032258071</v>
      </c>
    </row>
    <row r="324" spans="1:13" x14ac:dyDescent="0.2">
      <c r="A324" s="23" t="s">
        <v>129</v>
      </c>
      <c r="B324" s="24">
        <v>1</v>
      </c>
      <c r="C324" s="25">
        <v>0</v>
      </c>
      <c r="D324" s="26">
        <v>1</v>
      </c>
      <c r="E324" s="24">
        <v>1</v>
      </c>
      <c r="F324" s="25">
        <v>0</v>
      </c>
      <c r="G324" s="26">
        <v>1</v>
      </c>
      <c r="H324" s="24">
        <v>1</v>
      </c>
      <c r="I324" s="25">
        <v>0</v>
      </c>
      <c r="J324" s="26">
        <v>1</v>
      </c>
      <c r="K324" s="24">
        <v>4</v>
      </c>
      <c r="L324" s="61">
        <v>1.2</v>
      </c>
      <c r="M324" s="27">
        <v>53.666666666666664</v>
      </c>
    </row>
    <row r="325" spans="1:13" x14ac:dyDescent="0.2">
      <c r="A325" s="23" t="s">
        <v>130</v>
      </c>
      <c r="B325" s="24">
        <v>1</v>
      </c>
      <c r="C325" s="25">
        <v>1</v>
      </c>
      <c r="D325" s="26">
        <v>0</v>
      </c>
      <c r="E325" s="24">
        <v>1</v>
      </c>
      <c r="F325" s="25">
        <v>1</v>
      </c>
      <c r="G325" s="26">
        <v>0</v>
      </c>
      <c r="H325" s="24">
        <v>1</v>
      </c>
      <c r="I325" s="25">
        <v>1</v>
      </c>
      <c r="J325" s="26">
        <v>0</v>
      </c>
      <c r="K325" s="24">
        <v>4</v>
      </c>
      <c r="L325" s="61">
        <v>1.5</v>
      </c>
      <c r="M325" s="27">
        <v>55.366666666666667</v>
      </c>
    </row>
    <row r="326" spans="1:13" x14ac:dyDescent="0.2">
      <c r="A326" s="23" t="s">
        <v>131</v>
      </c>
      <c r="B326" s="24">
        <v>1</v>
      </c>
      <c r="C326" s="25">
        <v>0</v>
      </c>
      <c r="D326" s="26">
        <v>1</v>
      </c>
      <c r="E326" s="24">
        <v>1</v>
      </c>
      <c r="F326" s="25">
        <v>0</v>
      </c>
      <c r="G326" s="26">
        <v>1</v>
      </c>
      <c r="H326" s="24">
        <v>1</v>
      </c>
      <c r="I326" s="25">
        <v>0</v>
      </c>
      <c r="J326" s="26">
        <v>1</v>
      </c>
      <c r="K326" s="24">
        <v>2</v>
      </c>
      <c r="L326" s="61">
        <v>1</v>
      </c>
      <c r="M326" s="27">
        <v>53</v>
      </c>
    </row>
    <row r="327" spans="1:13" x14ac:dyDescent="0.2">
      <c r="A327" s="23" t="s">
        <v>132</v>
      </c>
      <c r="B327" s="24">
        <v>3</v>
      </c>
      <c r="C327" s="25">
        <v>3</v>
      </c>
      <c r="D327" s="26">
        <v>0</v>
      </c>
      <c r="E327" s="24">
        <v>3</v>
      </c>
      <c r="F327" s="25">
        <v>3</v>
      </c>
      <c r="G327" s="26">
        <v>0</v>
      </c>
      <c r="H327" s="24">
        <v>3</v>
      </c>
      <c r="I327" s="25">
        <v>3</v>
      </c>
      <c r="J327" s="26">
        <v>0</v>
      </c>
      <c r="K327" s="24">
        <v>10</v>
      </c>
      <c r="L327" s="61">
        <v>4.55</v>
      </c>
      <c r="M327" s="27">
        <v>49.895604395604394</v>
      </c>
    </row>
    <row r="328" spans="1:13" x14ac:dyDescent="0.2">
      <c r="A328" s="23" t="s">
        <v>133</v>
      </c>
      <c r="B328" s="24">
        <v>2</v>
      </c>
      <c r="C328" s="25">
        <v>2</v>
      </c>
      <c r="D328" s="26">
        <v>0</v>
      </c>
      <c r="E328" s="24">
        <v>2</v>
      </c>
      <c r="F328" s="25">
        <v>2</v>
      </c>
      <c r="G328" s="26">
        <v>0</v>
      </c>
      <c r="H328" s="24">
        <v>2</v>
      </c>
      <c r="I328" s="25">
        <v>2</v>
      </c>
      <c r="J328" s="26">
        <v>0</v>
      </c>
      <c r="K328" s="24">
        <v>5</v>
      </c>
      <c r="L328" s="61">
        <v>3.5</v>
      </c>
      <c r="M328" s="27">
        <v>55.785714285714285</v>
      </c>
    </row>
    <row r="329" spans="1:13" x14ac:dyDescent="0.2">
      <c r="A329" s="23" t="s">
        <v>134</v>
      </c>
      <c r="B329" s="24">
        <v>6</v>
      </c>
      <c r="C329" s="25">
        <v>6</v>
      </c>
      <c r="D329" s="26">
        <v>0</v>
      </c>
      <c r="E329" s="24">
        <v>6</v>
      </c>
      <c r="F329" s="25">
        <v>6</v>
      </c>
      <c r="G329" s="26">
        <v>0</v>
      </c>
      <c r="H329" s="24">
        <v>6</v>
      </c>
      <c r="I329" s="25">
        <v>6</v>
      </c>
      <c r="J329" s="26">
        <v>0</v>
      </c>
      <c r="K329" s="24">
        <v>17</v>
      </c>
      <c r="L329" s="61">
        <v>9.7999999999999989</v>
      </c>
      <c r="M329" s="27">
        <v>62.530612244897966</v>
      </c>
    </row>
    <row r="330" spans="1:13" ht="13.5" thickBot="1" x14ac:dyDescent="0.25">
      <c r="A330" s="28" t="s">
        <v>135</v>
      </c>
      <c r="B330" s="29">
        <v>2</v>
      </c>
      <c r="C330" s="30">
        <v>2</v>
      </c>
      <c r="D330" s="31">
        <v>0</v>
      </c>
      <c r="E330" s="29">
        <v>2</v>
      </c>
      <c r="F330" s="30">
        <v>2</v>
      </c>
      <c r="G330" s="31">
        <v>0</v>
      </c>
      <c r="H330" s="29">
        <v>2</v>
      </c>
      <c r="I330" s="30">
        <v>2</v>
      </c>
      <c r="J330" s="31">
        <v>0</v>
      </c>
      <c r="K330" s="29">
        <v>2</v>
      </c>
      <c r="L330" s="74">
        <v>2</v>
      </c>
      <c r="M330" s="32">
        <v>54.5</v>
      </c>
    </row>
    <row r="331" spans="1:13" ht="13.5" thickBot="1" x14ac:dyDescent="0.25">
      <c r="A331" s="1185" t="s">
        <v>115</v>
      </c>
      <c r="B331" s="1186">
        <v>31</v>
      </c>
      <c r="C331" s="1187">
        <v>28</v>
      </c>
      <c r="D331" s="1188">
        <v>3</v>
      </c>
      <c r="E331" s="1186">
        <v>31</v>
      </c>
      <c r="F331" s="1187">
        <v>28</v>
      </c>
      <c r="G331" s="1188">
        <v>3</v>
      </c>
      <c r="H331" s="1186">
        <v>34</v>
      </c>
      <c r="I331" s="1187">
        <v>31</v>
      </c>
      <c r="J331" s="1188">
        <v>3</v>
      </c>
      <c r="K331" s="1186">
        <v>109</v>
      </c>
      <c r="L331" s="1189">
        <v>64.91</v>
      </c>
      <c r="M331" s="1190">
        <v>56.953397011246352</v>
      </c>
    </row>
    <row r="333" spans="1:13" ht="13.5" thickBot="1" x14ac:dyDescent="0.25">
      <c r="A333" s="11" t="s">
        <v>318</v>
      </c>
      <c r="B333" s="11"/>
    </row>
    <row r="334" spans="1:13" x14ac:dyDescent="0.2">
      <c r="A334" s="1002" t="s">
        <v>113</v>
      </c>
      <c r="B334" s="1004" t="s">
        <v>5</v>
      </c>
      <c r="C334" s="1005"/>
      <c r="D334" s="1006"/>
      <c r="E334" s="1004" t="s">
        <v>6</v>
      </c>
      <c r="F334" s="1005"/>
      <c r="G334" s="1006"/>
      <c r="H334" s="1004" t="s">
        <v>7</v>
      </c>
      <c r="I334" s="1005"/>
      <c r="J334" s="1006"/>
      <c r="K334" s="1007" t="s">
        <v>200</v>
      </c>
      <c r="L334" s="1008"/>
      <c r="M334" s="1009"/>
    </row>
    <row r="335" spans="1:13" ht="26.25" thickBot="1" x14ac:dyDescent="0.25">
      <c r="A335" s="1003"/>
      <c r="B335" s="12" t="s">
        <v>115</v>
      </c>
      <c r="C335" s="13" t="s">
        <v>116</v>
      </c>
      <c r="D335" s="14" t="s">
        <v>117</v>
      </c>
      <c r="E335" s="12" t="s">
        <v>115</v>
      </c>
      <c r="F335" s="13" t="s">
        <v>116</v>
      </c>
      <c r="G335" s="14" t="s">
        <v>117</v>
      </c>
      <c r="H335" s="12" t="s">
        <v>115</v>
      </c>
      <c r="I335" s="13" t="s">
        <v>116</v>
      </c>
      <c r="J335" s="14" t="s">
        <v>117</v>
      </c>
      <c r="K335" s="15" t="s">
        <v>118</v>
      </c>
      <c r="L335" s="954" t="s">
        <v>119</v>
      </c>
      <c r="M335" s="16" t="s">
        <v>120</v>
      </c>
    </row>
    <row r="336" spans="1:13" x14ac:dyDescent="0.2">
      <c r="A336" s="17" t="s">
        <v>121</v>
      </c>
      <c r="B336" s="18">
        <v>5</v>
      </c>
      <c r="C336" s="19">
        <v>0</v>
      </c>
      <c r="D336" s="20">
        <v>5</v>
      </c>
      <c r="E336" s="18">
        <v>5</v>
      </c>
      <c r="F336" s="19">
        <v>0</v>
      </c>
      <c r="G336" s="20">
        <v>5</v>
      </c>
      <c r="H336" s="18">
        <v>6</v>
      </c>
      <c r="I336" s="19">
        <v>0</v>
      </c>
      <c r="J336" s="20">
        <v>6</v>
      </c>
      <c r="K336" s="21">
        <v>15</v>
      </c>
      <c r="L336" s="56">
        <v>4.6399999999999988</v>
      </c>
      <c r="M336" s="22">
        <v>56.407327586206904</v>
      </c>
    </row>
    <row r="337" spans="1:13" x14ac:dyDescent="0.2">
      <c r="A337" s="23" t="s">
        <v>123</v>
      </c>
      <c r="B337" s="24">
        <v>2</v>
      </c>
      <c r="C337" s="25">
        <v>0</v>
      </c>
      <c r="D337" s="26">
        <v>2</v>
      </c>
      <c r="E337" s="24">
        <v>2</v>
      </c>
      <c r="F337" s="25">
        <v>0</v>
      </c>
      <c r="G337" s="26">
        <v>2</v>
      </c>
      <c r="H337" s="24">
        <v>2</v>
      </c>
      <c r="I337" s="25">
        <v>0</v>
      </c>
      <c r="J337" s="26">
        <v>2</v>
      </c>
      <c r="K337" s="24">
        <v>3</v>
      </c>
      <c r="L337" s="61">
        <v>0.36</v>
      </c>
      <c r="M337" s="27">
        <v>59.500000000000007</v>
      </c>
    </row>
    <row r="338" spans="1:13" x14ac:dyDescent="0.2">
      <c r="A338" s="23" t="s">
        <v>124</v>
      </c>
      <c r="B338" s="24">
        <v>2</v>
      </c>
      <c r="C338" s="25">
        <v>0</v>
      </c>
      <c r="D338" s="26">
        <v>2</v>
      </c>
      <c r="E338" s="24">
        <v>2</v>
      </c>
      <c r="F338" s="25">
        <v>0</v>
      </c>
      <c r="G338" s="26">
        <v>2</v>
      </c>
      <c r="H338" s="24">
        <v>2</v>
      </c>
      <c r="I338" s="25">
        <v>0</v>
      </c>
      <c r="J338" s="26">
        <v>2</v>
      </c>
      <c r="K338" s="24">
        <v>2</v>
      </c>
      <c r="L338" s="61">
        <v>0.33</v>
      </c>
      <c r="M338" s="27">
        <v>51.409090909090907</v>
      </c>
    </row>
    <row r="339" spans="1:13" x14ac:dyDescent="0.2">
      <c r="A339" s="23" t="s">
        <v>125</v>
      </c>
      <c r="B339" s="24">
        <v>1</v>
      </c>
      <c r="C339" s="25">
        <v>0</v>
      </c>
      <c r="D339" s="26">
        <v>1</v>
      </c>
      <c r="E339" s="24">
        <v>1</v>
      </c>
      <c r="F339" s="25">
        <v>0</v>
      </c>
      <c r="G339" s="26">
        <v>1</v>
      </c>
      <c r="H339" s="24">
        <v>1</v>
      </c>
      <c r="I339" s="25">
        <v>0</v>
      </c>
      <c r="J339" s="26">
        <v>1</v>
      </c>
      <c r="K339" s="24">
        <v>2</v>
      </c>
      <c r="L339" s="61">
        <v>0.54</v>
      </c>
      <c r="M339" s="27">
        <v>48.5</v>
      </c>
    </row>
    <row r="340" spans="1:13" x14ac:dyDescent="0.2">
      <c r="A340" s="23" t="s">
        <v>126</v>
      </c>
      <c r="B340" s="24">
        <v>0</v>
      </c>
      <c r="C340" s="25">
        <v>0</v>
      </c>
      <c r="D340" s="26">
        <v>0</v>
      </c>
      <c r="E340" s="24">
        <v>0</v>
      </c>
      <c r="F340" s="25">
        <v>0</v>
      </c>
      <c r="G340" s="26">
        <v>0</v>
      </c>
      <c r="H340" s="24">
        <v>0</v>
      </c>
      <c r="I340" s="25">
        <v>0</v>
      </c>
      <c r="J340" s="26">
        <v>0</v>
      </c>
      <c r="K340" s="24">
        <v>0</v>
      </c>
      <c r="L340" s="61">
        <v>0</v>
      </c>
      <c r="M340" s="27">
        <v>0</v>
      </c>
    </row>
    <row r="341" spans="1:13" x14ac:dyDescent="0.2">
      <c r="A341" s="23" t="s">
        <v>127</v>
      </c>
      <c r="B341" s="24">
        <v>0</v>
      </c>
      <c r="C341" s="25">
        <v>0</v>
      </c>
      <c r="D341" s="26">
        <v>0</v>
      </c>
      <c r="E341" s="24">
        <v>0</v>
      </c>
      <c r="F341" s="25">
        <v>0</v>
      </c>
      <c r="G341" s="26">
        <v>0</v>
      </c>
      <c r="H341" s="24">
        <v>0</v>
      </c>
      <c r="I341" s="25">
        <v>0</v>
      </c>
      <c r="J341" s="26">
        <v>0</v>
      </c>
      <c r="K341" s="24">
        <v>0</v>
      </c>
      <c r="L341" s="61">
        <v>0</v>
      </c>
      <c r="M341" s="27">
        <v>0</v>
      </c>
    </row>
    <row r="342" spans="1:13" x14ac:dyDescent="0.2">
      <c r="A342" s="23" t="s">
        <v>128</v>
      </c>
      <c r="B342" s="24">
        <v>1</v>
      </c>
      <c r="C342" s="25">
        <v>0</v>
      </c>
      <c r="D342" s="26">
        <v>1</v>
      </c>
      <c r="E342" s="24">
        <v>1</v>
      </c>
      <c r="F342" s="25">
        <v>0</v>
      </c>
      <c r="G342" s="26">
        <v>1</v>
      </c>
      <c r="H342" s="24">
        <v>1</v>
      </c>
      <c r="I342" s="25">
        <v>0</v>
      </c>
      <c r="J342" s="26">
        <v>1</v>
      </c>
      <c r="K342" s="24">
        <v>1</v>
      </c>
      <c r="L342" s="61">
        <v>0.27</v>
      </c>
      <c r="M342" s="27">
        <v>41.5</v>
      </c>
    </row>
    <row r="343" spans="1:13" x14ac:dyDescent="0.2">
      <c r="A343" s="23" t="s">
        <v>129</v>
      </c>
      <c r="B343" s="24">
        <v>2</v>
      </c>
      <c r="C343" s="25">
        <v>0</v>
      </c>
      <c r="D343" s="26">
        <v>2</v>
      </c>
      <c r="E343" s="24">
        <v>2</v>
      </c>
      <c r="F343" s="25">
        <v>0</v>
      </c>
      <c r="G343" s="26">
        <v>2</v>
      </c>
      <c r="H343" s="24">
        <v>2</v>
      </c>
      <c r="I343" s="25">
        <v>0</v>
      </c>
      <c r="J343" s="26">
        <v>2</v>
      </c>
      <c r="K343" s="24">
        <v>2</v>
      </c>
      <c r="L343" s="61">
        <v>0.54</v>
      </c>
      <c r="M343" s="27">
        <v>45.5</v>
      </c>
    </row>
    <row r="344" spans="1:13" x14ac:dyDescent="0.2">
      <c r="A344" s="23" t="s">
        <v>130</v>
      </c>
      <c r="B344" s="24">
        <v>0</v>
      </c>
      <c r="C344" s="25">
        <v>0</v>
      </c>
      <c r="D344" s="26">
        <v>0</v>
      </c>
      <c r="E344" s="24">
        <v>0</v>
      </c>
      <c r="F344" s="25">
        <v>0</v>
      </c>
      <c r="G344" s="26">
        <v>0</v>
      </c>
      <c r="H344" s="24">
        <v>0</v>
      </c>
      <c r="I344" s="25">
        <v>0</v>
      </c>
      <c r="J344" s="26">
        <v>0</v>
      </c>
      <c r="K344" s="24">
        <v>0</v>
      </c>
      <c r="L344" s="61">
        <v>0</v>
      </c>
      <c r="M344" s="27">
        <v>0</v>
      </c>
    </row>
    <row r="345" spans="1:13" x14ac:dyDescent="0.2">
      <c r="A345" s="23" t="s">
        <v>131</v>
      </c>
      <c r="B345" s="24">
        <v>1</v>
      </c>
      <c r="C345" s="25">
        <v>0</v>
      </c>
      <c r="D345" s="26">
        <v>1</v>
      </c>
      <c r="E345" s="24">
        <v>1</v>
      </c>
      <c r="F345" s="25">
        <v>0</v>
      </c>
      <c r="G345" s="26">
        <v>1</v>
      </c>
      <c r="H345" s="24">
        <v>1</v>
      </c>
      <c r="I345" s="25">
        <v>0</v>
      </c>
      <c r="J345" s="26">
        <v>1</v>
      </c>
      <c r="K345" s="24">
        <v>1</v>
      </c>
      <c r="L345" s="61">
        <v>0.1</v>
      </c>
      <c r="M345" s="27">
        <v>64.5</v>
      </c>
    </row>
    <row r="346" spans="1:13" x14ac:dyDescent="0.2">
      <c r="A346" s="23" t="s">
        <v>132</v>
      </c>
      <c r="B346" s="24">
        <v>3</v>
      </c>
      <c r="C346" s="25">
        <v>0</v>
      </c>
      <c r="D346" s="26">
        <v>3</v>
      </c>
      <c r="E346" s="24">
        <v>3</v>
      </c>
      <c r="F346" s="25">
        <v>0</v>
      </c>
      <c r="G346" s="26">
        <v>3</v>
      </c>
      <c r="H346" s="24">
        <v>3</v>
      </c>
      <c r="I346" s="25">
        <v>0</v>
      </c>
      <c r="J346" s="26">
        <v>3</v>
      </c>
      <c r="K346" s="24">
        <v>3</v>
      </c>
      <c r="L346" s="61">
        <v>0.67</v>
      </c>
      <c r="M346" s="27">
        <v>69.455223880597018</v>
      </c>
    </row>
    <row r="347" spans="1:13" x14ac:dyDescent="0.2">
      <c r="A347" s="23" t="s">
        <v>133</v>
      </c>
      <c r="B347" s="24">
        <v>1</v>
      </c>
      <c r="C347" s="25">
        <v>0</v>
      </c>
      <c r="D347" s="26">
        <v>1</v>
      </c>
      <c r="E347" s="24">
        <v>1</v>
      </c>
      <c r="F347" s="25">
        <v>0</v>
      </c>
      <c r="G347" s="26">
        <v>1</v>
      </c>
      <c r="H347" s="24">
        <v>1</v>
      </c>
      <c r="I347" s="25">
        <v>0</v>
      </c>
      <c r="J347" s="26">
        <v>1</v>
      </c>
      <c r="K347" s="24">
        <v>2</v>
      </c>
      <c r="L347" s="61">
        <v>0.54</v>
      </c>
      <c r="M347" s="27">
        <v>57.5</v>
      </c>
    </row>
    <row r="348" spans="1:13" x14ac:dyDescent="0.2">
      <c r="A348" s="23" t="s">
        <v>134</v>
      </c>
      <c r="B348" s="24">
        <v>2</v>
      </c>
      <c r="C348" s="25">
        <v>0</v>
      </c>
      <c r="D348" s="26">
        <v>2</v>
      </c>
      <c r="E348" s="24">
        <v>2</v>
      </c>
      <c r="F348" s="25">
        <v>0</v>
      </c>
      <c r="G348" s="26">
        <v>2</v>
      </c>
      <c r="H348" s="24">
        <v>2</v>
      </c>
      <c r="I348" s="25">
        <v>0</v>
      </c>
      <c r="J348" s="26">
        <v>2</v>
      </c>
      <c r="K348" s="24">
        <v>2</v>
      </c>
      <c r="L348" s="61">
        <v>0.33</v>
      </c>
      <c r="M348" s="27">
        <v>53.227272727272734</v>
      </c>
    </row>
    <row r="349" spans="1:13" ht="13.5" thickBot="1" x14ac:dyDescent="0.25">
      <c r="A349" s="28" t="s">
        <v>135</v>
      </c>
      <c r="B349" s="29">
        <v>1</v>
      </c>
      <c r="C349" s="30">
        <v>0</v>
      </c>
      <c r="D349" s="31">
        <v>1</v>
      </c>
      <c r="E349" s="29">
        <v>1</v>
      </c>
      <c r="F349" s="30">
        <v>0</v>
      </c>
      <c r="G349" s="31">
        <v>1</v>
      </c>
      <c r="H349" s="29">
        <v>1</v>
      </c>
      <c r="I349" s="30">
        <v>0</v>
      </c>
      <c r="J349" s="31">
        <v>1</v>
      </c>
      <c r="K349" s="29">
        <v>1</v>
      </c>
      <c r="L349" s="74">
        <v>0.13</v>
      </c>
      <c r="M349" s="32">
        <v>42.5</v>
      </c>
    </row>
    <row r="350" spans="1:13" ht="13.5" thickBot="1" x14ac:dyDescent="0.25">
      <c r="A350" s="1185" t="s">
        <v>115</v>
      </c>
      <c r="B350" s="1186">
        <v>21</v>
      </c>
      <c r="C350" s="1187">
        <v>0</v>
      </c>
      <c r="D350" s="1188">
        <v>21</v>
      </c>
      <c r="E350" s="1186">
        <v>21</v>
      </c>
      <c r="F350" s="1187">
        <v>0</v>
      </c>
      <c r="G350" s="1188">
        <v>21</v>
      </c>
      <c r="H350" s="1186">
        <v>22</v>
      </c>
      <c r="I350" s="1187">
        <v>0</v>
      </c>
      <c r="J350" s="1188">
        <v>22</v>
      </c>
      <c r="K350" s="1186">
        <v>34</v>
      </c>
      <c r="L350" s="1189">
        <v>8.4499999999999993</v>
      </c>
      <c r="M350" s="1190">
        <v>55.52721893491124</v>
      </c>
    </row>
    <row r="352" spans="1:13" x14ac:dyDescent="0.2">
      <c r="B352" s="11"/>
    </row>
  </sheetData>
  <mergeCells count="90">
    <mergeCell ref="A30:A31"/>
    <mergeCell ref="B30:D30"/>
    <mergeCell ref="E30:G30"/>
    <mergeCell ref="H30:J30"/>
    <mergeCell ref="K30:M30"/>
    <mergeCell ref="A11:A12"/>
    <mergeCell ref="B11:D11"/>
    <mergeCell ref="E11:G11"/>
    <mergeCell ref="H11:J11"/>
    <mergeCell ref="K11:M11"/>
    <mergeCell ref="A68:A69"/>
    <mergeCell ref="B68:D68"/>
    <mergeCell ref="E68:G68"/>
    <mergeCell ref="H68:J68"/>
    <mergeCell ref="K68:M68"/>
    <mergeCell ref="A49:A50"/>
    <mergeCell ref="B49:D49"/>
    <mergeCell ref="E49:G49"/>
    <mergeCell ref="H49:J49"/>
    <mergeCell ref="K49:M49"/>
    <mergeCell ref="A106:A107"/>
    <mergeCell ref="B106:D106"/>
    <mergeCell ref="E106:G106"/>
    <mergeCell ref="H106:J106"/>
    <mergeCell ref="K106:M106"/>
    <mergeCell ref="A87:A88"/>
    <mergeCell ref="B87:D87"/>
    <mergeCell ref="E87:G87"/>
    <mergeCell ref="H87:J87"/>
    <mergeCell ref="K87:M87"/>
    <mergeCell ref="A144:A145"/>
    <mergeCell ref="B144:D144"/>
    <mergeCell ref="E144:G144"/>
    <mergeCell ref="H144:J144"/>
    <mergeCell ref="K144:M144"/>
    <mergeCell ref="A125:A126"/>
    <mergeCell ref="B125:D125"/>
    <mergeCell ref="E125:G125"/>
    <mergeCell ref="H125:J125"/>
    <mergeCell ref="K125:M125"/>
    <mergeCell ref="A182:A183"/>
    <mergeCell ref="B182:D182"/>
    <mergeCell ref="E182:G182"/>
    <mergeCell ref="H182:J182"/>
    <mergeCell ref="K182:M182"/>
    <mergeCell ref="A163:A164"/>
    <mergeCell ref="B163:D163"/>
    <mergeCell ref="E163:G163"/>
    <mergeCell ref="H163:J163"/>
    <mergeCell ref="K163:M163"/>
    <mergeCell ref="A220:A221"/>
    <mergeCell ref="B220:D220"/>
    <mergeCell ref="E220:G220"/>
    <mergeCell ref="H220:J220"/>
    <mergeCell ref="K220:M220"/>
    <mergeCell ref="A201:A202"/>
    <mergeCell ref="B201:D201"/>
    <mergeCell ref="E201:G201"/>
    <mergeCell ref="H201:J201"/>
    <mergeCell ref="K201:M201"/>
    <mergeCell ref="A258:A259"/>
    <mergeCell ref="B258:D258"/>
    <mergeCell ref="E258:G258"/>
    <mergeCell ref="H258:J258"/>
    <mergeCell ref="K258:M258"/>
    <mergeCell ref="A239:A240"/>
    <mergeCell ref="B239:D239"/>
    <mergeCell ref="E239:G239"/>
    <mergeCell ref="H239:J239"/>
    <mergeCell ref="K239:M239"/>
    <mergeCell ref="A296:A297"/>
    <mergeCell ref="B296:D296"/>
    <mergeCell ref="E296:G296"/>
    <mergeCell ref="H296:J296"/>
    <mergeCell ref="K296:M296"/>
    <mergeCell ref="A277:A278"/>
    <mergeCell ref="B277:D277"/>
    <mergeCell ref="E277:G277"/>
    <mergeCell ref="H277:J277"/>
    <mergeCell ref="K277:M277"/>
    <mergeCell ref="A334:A335"/>
    <mergeCell ref="B334:D334"/>
    <mergeCell ref="E334:G334"/>
    <mergeCell ref="H334:J334"/>
    <mergeCell ref="K334:M334"/>
    <mergeCell ref="A315:A316"/>
    <mergeCell ref="B315:D315"/>
    <mergeCell ref="E315:G315"/>
    <mergeCell ref="H315:J315"/>
    <mergeCell ref="K315:M31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69" fitToHeight="10" orientation="portrait" r:id="rId1"/>
  <rowBreaks count="2" manualBreakCount="2">
    <brk id="84" max="12" man="1"/>
    <brk id="160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11" width="8.140625" style="8" customWidth="1"/>
    <col min="12" max="12" width="8.140625" style="49" customWidth="1"/>
    <col min="13" max="13" width="8.140625" style="8" customWidth="1"/>
    <col min="14" max="16384" width="9.140625" style="8"/>
  </cols>
  <sheetData>
    <row r="1" spans="1:13" ht="15.75" x14ac:dyDescent="0.25">
      <c r="A1" s="3" t="s">
        <v>107</v>
      </c>
      <c r="B1" s="3"/>
    </row>
    <row r="3" spans="1:13" ht="15.75" x14ac:dyDescent="0.25">
      <c r="A3" s="3" t="s">
        <v>3325</v>
      </c>
      <c r="B3" s="3"/>
    </row>
    <row r="4" spans="1:13" x14ac:dyDescent="0.2">
      <c r="A4" s="9"/>
      <c r="B4" s="9"/>
    </row>
    <row r="5" spans="1:13" x14ac:dyDescent="0.2">
      <c r="A5" s="10" t="s">
        <v>108</v>
      </c>
      <c r="B5" s="10"/>
    </row>
    <row r="6" spans="1:13" x14ac:dyDescent="0.2">
      <c r="A6" s="10" t="s">
        <v>109</v>
      </c>
      <c r="B6" s="10"/>
    </row>
    <row r="7" spans="1:13" x14ac:dyDescent="0.2">
      <c r="A7" s="10" t="s">
        <v>138</v>
      </c>
      <c r="B7" s="10"/>
    </row>
    <row r="8" spans="1:13" x14ac:dyDescent="0.2">
      <c r="A8" s="10" t="s">
        <v>139</v>
      </c>
      <c r="B8" s="10"/>
    </row>
    <row r="9" spans="1:13" x14ac:dyDescent="0.2">
      <c r="A9" s="10"/>
      <c r="B9" s="10"/>
    </row>
    <row r="10" spans="1:13" s="33" customFormat="1" ht="13.5" thickBot="1" x14ac:dyDescent="0.25">
      <c r="A10" s="11" t="s">
        <v>319</v>
      </c>
      <c r="B10" s="11"/>
      <c r="C10" s="8"/>
      <c r="D10" s="8"/>
      <c r="E10" s="8"/>
      <c r="F10" s="8"/>
      <c r="G10" s="8"/>
      <c r="H10" s="8"/>
      <c r="I10" s="8"/>
      <c r="J10" s="8"/>
      <c r="K10" s="8"/>
      <c r="L10" s="49"/>
      <c r="M10" s="8"/>
    </row>
    <row r="11" spans="1:13" ht="12.75" customHeight="1" x14ac:dyDescent="0.2">
      <c r="A11" s="1010" t="s">
        <v>113</v>
      </c>
      <c r="B11" s="1004" t="s">
        <v>5</v>
      </c>
      <c r="C11" s="1005"/>
      <c r="D11" s="1006"/>
      <c r="E11" s="1004" t="s">
        <v>6</v>
      </c>
      <c r="F11" s="1005"/>
      <c r="G11" s="1006"/>
      <c r="H11" s="1004" t="s">
        <v>7</v>
      </c>
      <c r="I11" s="1005"/>
      <c r="J11" s="1006"/>
      <c r="K11" s="1004" t="s">
        <v>200</v>
      </c>
      <c r="L11" s="1005"/>
      <c r="M11" s="1006"/>
    </row>
    <row r="12" spans="1:13" ht="26.25" thickBot="1" x14ac:dyDescent="0.25">
      <c r="A12" s="1011"/>
      <c r="B12" s="12" t="s">
        <v>115</v>
      </c>
      <c r="C12" s="13" t="s">
        <v>116</v>
      </c>
      <c r="D12" s="14" t="s">
        <v>117</v>
      </c>
      <c r="E12" s="12" t="s">
        <v>115</v>
      </c>
      <c r="F12" s="13" t="s">
        <v>116</v>
      </c>
      <c r="G12" s="14" t="s">
        <v>117</v>
      </c>
      <c r="H12" s="12" t="s">
        <v>115</v>
      </c>
      <c r="I12" s="13" t="s">
        <v>116</v>
      </c>
      <c r="J12" s="45" t="s">
        <v>117</v>
      </c>
      <c r="K12" s="15" t="s">
        <v>118</v>
      </c>
      <c r="L12" s="954" t="s">
        <v>119</v>
      </c>
      <c r="M12" s="16" t="s">
        <v>120</v>
      </c>
    </row>
    <row r="13" spans="1:13" x14ac:dyDescent="0.2">
      <c r="A13" s="17" t="s">
        <v>121</v>
      </c>
      <c r="B13" s="18">
        <v>117</v>
      </c>
      <c r="C13" s="19">
        <v>102</v>
      </c>
      <c r="D13" s="20">
        <v>15</v>
      </c>
      <c r="E13" s="18">
        <v>117</v>
      </c>
      <c r="F13" s="19">
        <v>102</v>
      </c>
      <c r="G13" s="20">
        <v>15</v>
      </c>
      <c r="H13" s="18">
        <v>153</v>
      </c>
      <c r="I13" s="19">
        <v>122</v>
      </c>
      <c r="J13" s="20">
        <v>31</v>
      </c>
      <c r="K13" s="21">
        <v>262</v>
      </c>
      <c r="L13" s="56">
        <v>206.30000000000007</v>
      </c>
      <c r="M13" s="22">
        <v>53.87799321376631</v>
      </c>
    </row>
    <row r="14" spans="1:13" x14ac:dyDescent="0.2">
      <c r="A14" s="23" t="s">
        <v>123</v>
      </c>
      <c r="B14" s="24">
        <v>38</v>
      </c>
      <c r="C14" s="25">
        <v>32</v>
      </c>
      <c r="D14" s="26">
        <v>6</v>
      </c>
      <c r="E14" s="24">
        <v>38</v>
      </c>
      <c r="F14" s="25">
        <v>32</v>
      </c>
      <c r="G14" s="26">
        <v>6</v>
      </c>
      <c r="H14" s="24">
        <v>40</v>
      </c>
      <c r="I14" s="25">
        <v>34</v>
      </c>
      <c r="J14" s="26">
        <v>6</v>
      </c>
      <c r="K14" s="24">
        <v>52</v>
      </c>
      <c r="L14" s="61">
        <v>37.6</v>
      </c>
      <c r="M14" s="27">
        <v>51.916755319148933</v>
      </c>
    </row>
    <row r="15" spans="1:13" x14ac:dyDescent="0.2">
      <c r="A15" s="23" t="s">
        <v>124</v>
      </c>
      <c r="B15" s="24">
        <v>22</v>
      </c>
      <c r="C15" s="25">
        <v>18</v>
      </c>
      <c r="D15" s="26">
        <v>4</v>
      </c>
      <c r="E15" s="24">
        <v>22</v>
      </c>
      <c r="F15" s="25">
        <v>18</v>
      </c>
      <c r="G15" s="26">
        <v>4</v>
      </c>
      <c r="H15" s="24">
        <v>23</v>
      </c>
      <c r="I15" s="25">
        <v>19</v>
      </c>
      <c r="J15" s="26">
        <v>4</v>
      </c>
      <c r="K15" s="24">
        <v>24</v>
      </c>
      <c r="L15" s="61">
        <v>19.489999999999995</v>
      </c>
      <c r="M15" s="27">
        <v>54.750897896357117</v>
      </c>
    </row>
    <row r="16" spans="1:13" x14ac:dyDescent="0.2">
      <c r="A16" s="23" t="s">
        <v>125</v>
      </c>
      <c r="B16" s="24">
        <v>15</v>
      </c>
      <c r="C16" s="25">
        <v>13</v>
      </c>
      <c r="D16" s="26">
        <v>2</v>
      </c>
      <c r="E16" s="24">
        <v>15</v>
      </c>
      <c r="F16" s="25">
        <v>13</v>
      </c>
      <c r="G16" s="26">
        <v>2</v>
      </c>
      <c r="H16" s="24">
        <v>19</v>
      </c>
      <c r="I16" s="25">
        <v>15</v>
      </c>
      <c r="J16" s="26">
        <v>4</v>
      </c>
      <c r="K16" s="24">
        <v>26</v>
      </c>
      <c r="L16" s="61">
        <v>19.3</v>
      </c>
      <c r="M16" s="27">
        <v>53.543523316062178</v>
      </c>
    </row>
    <row r="17" spans="1:13" x14ac:dyDescent="0.2">
      <c r="A17" s="23" t="s">
        <v>126</v>
      </c>
      <c r="B17" s="24">
        <v>12</v>
      </c>
      <c r="C17" s="25">
        <v>11</v>
      </c>
      <c r="D17" s="26">
        <v>1</v>
      </c>
      <c r="E17" s="24">
        <v>12</v>
      </c>
      <c r="F17" s="25">
        <v>11</v>
      </c>
      <c r="G17" s="26">
        <v>1</v>
      </c>
      <c r="H17" s="24">
        <v>16</v>
      </c>
      <c r="I17" s="25">
        <v>15</v>
      </c>
      <c r="J17" s="26">
        <v>1</v>
      </c>
      <c r="K17" s="24">
        <v>16</v>
      </c>
      <c r="L17" s="61">
        <v>12.87</v>
      </c>
      <c r="M17" s="27">
        <v>53.971639471639477</v>
      </c>
    </row>
    <row r="18" spans="1:13" x14ac:dyDescent="0.2">
      <c r="A18" s="23" t="s">
        <v>127</v>
      </c>
      <c r="B18" s="24">
        <v>21</v>
      </c>
      <c r="C18" s="25">
        <v>17</v>
      </c>
      <c r="D18" s="26">
        <v>4</v>
      </c>
      <c r="E18" s="24">
        <v>23</v>
      </c>
      <c r="F18" s="25">
        <v>17</v>
      </c>
      <c r="G18" s="26">
        <v>6</v>
      </c>
      <c r="H18" s="24">
        <v>24</v>
      </c>
      <c r="I18" s="25">
        <v>17</v>
      </c>
      <c r="J18" s="26">
        <v>7</v>
      </c>
      <c r="K18" s="24">
        <v>28</v>
      </c>
      <c r="L18" s="61">
        <v>23.27</v>
      </c>
      <c r="M18" s="27">
        <v>52.649548775247112</v>
      </c>
    </row>
    <row r="19" spans="1:13" x14ac:dyDescent="0.2">
      <c r="A19" s="23" t="s">
        <v>128</v>
      </c>
      <c r="B19" s="24">
        <v>19</v>
      </c>
      <c r="C19" s="25">
        <v>19</v>
      </c>
      <c r="D19" s="26">
        <v>0</v>
      </c>
      <c r="E19" s="24">
        <v>19</v>
      </c>
      <c r="F19" s="25">
        <v>19</v>
      </c>
      <c r="G19" s="26">
        <v>0</v>
      </c>
      <c r="H19" s="24">
        <v>20</v>
      </c>
      <c r="I19" s="25">
        <v>20</v>
      </c>
      <c r="J19" s="26">
        <v>0</v>
      </c>
      <c r="K19" s="24">
        <v>19</v>
      </c>
      <c r="L19" s="61">
        <v>13.680000000000001</v>
      </c>
      <c r="M19" s="27">
        <v>46.765350877192986</v>
      </c>
    </row>
    <row r="20" spans="1:13" x14ac:dyDescent="0.2">
      <c r="A20" s="23" t="s">
        <v>129</v>
      </c>
      <c r="B20" s="24">
        <v>14</v>
      </c>
      <c r="C20" s="25">
        <v>12</v>
      </c>
      <c r="D20" s="26">
        <v>2</v>
      </c>
      <c r="E20" s="24">
        <v>14</v>
      </c>
      <c r="F20" s="25">
        <v>12</v>
      </c>
      <c r="G20" s="26">
        <v>2</v>
      </c>
      <c r="H20" s="24">
        <v>20</v>
      </c>
      <c r="I20" s="25">
        <v>14</v>
      </c>
      <c r="J20" s="26">
        <v>6</v>
      </c>
      <c r="K20" s="24">
        <v>13</v>
      </c>
      <c r="L20" s="61">
        <v>11.210000000000003</v>
      </c>
      <c r="M20" s="27">
        <v>52.279661016949142</v>
      </c>
    </row>
    <row r="21" spans="1:13" x14ac:dyDescent="0.2">
      <c r="A21" s="23" t="s">
        <v>130</v>
      </c>
      <c r="B21" s="24">
        <v>15</v>
      </c>
      <c r="C21" s="25">
        <v>12</v>
      </c>
      <c r="D21" s="26">
        <v>3</v>
      </c>
      <c r="E21" s="24">
        <v>17</v>
      </c>
      <c r="F21" s="25">
        <v>12</v>
      </c>
      <c r="G21" s="26">
        <v>5</v>
      </c>
      <c r="H21" s="24">
        <v>24</v>
      </c>
      <c r="I21" s="25">
        <v>18</v>
      </c>
      <c r="J21" s="26">
        <v>6</v>
      </c>
      <c r="K21" s="24">
        <v>26</v>
      </c>
      <c r="L21" s="61">
        <v>19.420000000000002</v>
      </c>
      <c r="M21" s="27">
        <v>48.682801235839335</v>
      </c>
    </row>
    <row r="22" spans="1:13" x14ac:dyDescent="0.2">
      <c r="A22" s="23" t="s">
        <v>131</v>
      </c>
      <c r="B22" s="24">
        <v>20</v>
      </c>
      <c r="C22" s="25">
        <v>15</v>
      </c>
      <c r="D22" s="26">
        <v>5</v>
      </c>
      <c r="E22" s="24">
        <v>20</v>
      </c>
      <c r="F22" s="25">
        <v>15</v>
      </c>
      <c r="G22" s="26">
        <v>5</v>
      </c>
      <c r="H22" s="24">
        <v>21</v>
      </c>
      <c r="I22" s="25">
        <v>16</v>
      </c>
      <c r="J22" s="26">
        <v>5</v>
      </c>
      <c r="K22" s="24">
        <v>21</v>
      </c>
      <c r="L22" s="61">
        <v>17.66</v>
      </c>
      <c r="M22" s="27">
        <v>54.844280860702156</v>
      </c>
    </row>
    <row r="23" spans="1:13" x14ac:dyDescent="0.2">
      <c r="A23" s="23" t="s">
        <v>132</v>
      </c>
      <c r="B23" s="24">
        <v>59</v>
      </c>
      <c r="C23" s="25">
        <v>47</v>
      </c>
      <c r="D23" s="26">
        <v>12</v>
      </c>
      <c r="E23" s="24">
        <v>59</v>
      </c>
      <c r="F23" s="25">
        <v>47</v>
      </c>
      <c r="G23" s="26">
        <v>12</v>
      </c>
      <c r="H23" s="24">
        <v>71</v>
      </c>
      <c r="I23" s="25">
        <v>51</v>
      </c>
      <c r="J23" s="26">
        <v>20</v>
      </c>
      <c r="K23" s="24">
        <v>95</v>
      </c>
      <c r="L23" s="61">
        <v>80.329999999999984</v>
      </c>
      <c r="M23" s="27">
        <v>52.350367235154991</v>
      </c>
    </row>
    <row r="24" spans="1:13" x14ac:dyDescent="0.2">
      <c r="A24" s="23" t="s">
        <v>133</v>
      </c>
      <c r="B24" s="24">
        <v>34</v>
      </c>
      <c r="C24" s="25">
        <v>30</v>
      </c>
      <c r="D24" s="26">
        <v>4</v>
      </c>
      <c r="E24" s="24">
        <v>34</v>
      </c>
      <c r="F24" s="25">
        <v>30</v>
      </c>
      <c r="G24" s="26">
        <v>4</v>
      </c>
      <c r="H24" s="24">
        <v>35</v>
      </c>
      <c r="I24" s="25">
        <v>30</v>
      </c>
      <c r="J24" s="26">
        <v>5</v>
      </c>
      <c r="K24" s="24">
        <v>56</v>
      </c>
      <c r="L24" s="61">
        <v>47.68</v>
      </c>
      <c r="M24" s="27">
        <v>49.469379194630868</v>
      </c>
    </row>
    <row r="25" spans="1:13" x14ac:dyDescent="0.2">
      <c r="A25" s="23" t="s">
        <v>134</v>
      </c>
      <c r="B25" s="24">
        <v>66</v>
      </c>
      <c r="C25" s="25">
        <v>58</v>
      </c>
      <c r="D25" s="26">
        <v>8</v>
      </c>
      <c r="E25" s="24">
        <v>66</v>
      </c>
      <c r="F25" s="25">
        <v>58</v>
      </c>
      <c r="G25" s="26">
        <v>8</v>
      </c>
      <c r="H25" s="24">
        <v>88</v>
      </c>
      <c r="I25" s="25">
        <v>71</v>
      </c>
      <c r="J25" s="26">
        <v>17</v>
      </c>
      <c r="K25" s="24">
        <v>85</v>
      </c>
      <c r="L25" s="61">
        <v>72.519999999999982</v>
      </c>
      <c r="M25" s="27">
        <v>53.782542746828476</v>
      </c>
    </row>
    <row r="26" spans="1:13" ht="13.5" thickBot="1" x14ac:dyDescent="0.25">
      <c r="A26" s="28" t="s">
        <v>135</v>
      </c>
      <c r="B26" s="29">
        <v>26</v>
      </c>
      <c r="C26" s="30">
        <v>23</v>
      </c>
      <c r="D26" s="31">
        <v>3</v>
      </c>
      <c r="E26" s="29">
        <v>26</v>
      </c>
      <c r="F26" s="30">
        <v>23</v>
      </c>
      <c r="G26" s="31">
        <v>3</v>
      </c>
      <c r="H26" s="29">
        <v>33</v>
      </c>
      <c r="I26" s="30">
        <v>30</v>
      </c>
      <c r="J26" s="31">
        <v>3</v>
      </c>
      <c r="K26" s="29">
        <v>36</v>
      </c>
      <c r="L26" s="74">
        <v>25.419999999999995</v>
      </c>
      <c r="M26" s="32">
        <v>50.621164437450823</v>
      </c>
    </row>
    <row r="27" spans="1:13" ht="13.5" thickBot="1" x14ac:dyDescent="0.25">
      <c r="A27" s="1185" t="s">
        <v>115</v>
      </c>
      <c r="B27" s="1186">
        <v>475</v>
      </c>
      <c r="C27" s="1187">
        <v>406</v>
      </c>
      <c r="D27" s="1188">
        <v>69</v>
      </c>
      <c r="E27" s="1186">
        <v>482</v>
      </c>
      <c r="F27" s="1187">
        <v>409</v>
      </c>
      <c r="G27" s="1188">
        <v>73</v>
      </c>
      <c r="H27" s="1186">
        <v>587</v>
      </c>
      <c r="I27" s="1187">
        <v>472</v>
      </c>
      <c r="J27" s="1188">
        <v>115</v>
      </c>
      <c r="K27" s="1186">
        <v>737</v>
      </c>
      <c r="L27" s="1189">
        <v>606.75</v>
      </c>
      <c r="M27" s="1190">
        <v>52.704136794396362</v>
      </c>
    </row>
    <row r="29" spans="1:13" ht="13.5" thickBot="1" x14ac:dyDescent="0.25">
      <c r="A29" s="11" t="s">
        <v>320</v>
      </c>
      <c r="B29" s="11"/>
    </row>
    <row r="30" spans="1:13" ht="12.75" customHeight="1" x14ac:dyDescent="0.2">
      <c r="A30" s="1010" t="s">
        <v>113</v>
      </c>
      <c r="B30" s="1004" t="s">
        <v>5</v>
      </c>
      <c r="C30" s="1005"/>
      <c r="D30" s="1006"/>
      <c r="E30" s="1004" t="s">
        <v>6</v>
      </c>
      <c r="F30" s="1005"/>
      <c r="G30" s="1006"/>
      <c r="H30" s="1004" t="s">
        <v>7</v>
      </c>
      <c r="I30" s="1005"/>
      <c r="J30" s="1006"/>
      <c r="K30" s="1004" t="s">
        <v>200</v>
      </c>
      <c r="L30" s="1005"/>
      <c r="M30" s="1006"/>
    </row>
    <row r="31" spans="1:13" ht="26.25" thickBot="1" x14ac:dyDescent="0.25">
      <c r="A31" s="1011"/>
      <c r="B31" s="12" t="s">
        <v>115</v>
      </c>
      <c r="C31" s="13" t="s">
        <v>116</v>
      </c>
      <c r="D31" s="14" t="s">
        <v>117</v>
      </c>
      <c r="E31" s="12" t="s">
        <v>115</v>
      </c>
      <c r="F31" s="13" t="s">
        <v>116</v>
      </c>
      <c r="G31" s="14" t="s">
        <v>117</v>
      </c>
      <c r="H31" s="12" t="s">
        <v>115</v>
      </c>
      <c r="I31" s="13" t="s">
        <v>116</v>
      </c>
      <c r="J31" s="14" t="s">
        <v>117</v>
      </c>
      <c r="K31" s="15" t="s">
        <v>118</v>
      </c>
      <c r="L31" s="954" t="s">
        <v>119</v>
      </c>
      <c r="M31" s="16" t="s">
        <v>120</v>
      </c>
    </row>
    <row r="32" spans="1:13" x14ac:dyDescent="0.2">
      <c r="A32" s="17" t="s">
        <v>121</v>
      </c>
      <c r="B32" s="18">
        <v>175</v>
      </c>
      <c r="C32" s="19">
        <v>154</v>
      </c>
      <c r="D32" s="20">
        <v>21</v>
      </c>
      <c r="E32" s="18">
        <v>176</v>
      </c>
      <c r="F32" s="19">
        <v>154</v>
      </c>
      <c r="G32" s="20">
        <v>22</v>
      </c>
      <c r="H32" s="18">
        <v>232</v>
      </c>
      <c r="I32" s="19">
        <v>200</v>
      </c>
      <c r="J32" s="20">
        <v>32</v>
      </c>
      <c r="K32" s="21">
        <v>1234</v>
      </c>
      <c r="L32" s="56">
        <v>1070.2400000000032</v>
      </c>
      <c r="M32" s="22">
        <v>41.136950590521636</v>
      </c>
    </row>
    <row r="33" spans="1:13" x14ac:dyDescent="0.2">
      <c r="A33" s="23" t="s">
        <v>123</v>
      </c>
      <c r="B33" s="24">
        <v>116</v>
      </c>
      <c r="C33" s="25">
        <v>94</v>
      </c>
      <c r="D33" s="26">
        <v>22</v>
      </c>
      <c r="E33" s="24">
        <v>117</v>
      </c>
      <c r="F33" s="25">
        <v>94</v>
      </c>
      <c r="G33" s="26">
        <v>23</v>
      </c>
      <c r="H33" s="24">
        <v>129</v>
      </c>
      <c r="I33" s="25">
        <v>101</v>
      </c>
      <c r="J33" s="26">
        <v>28</v>
      </c>
      <c r="K33" s="24">
        <v>554</v>
      </c>
      <c r="L33" s="61">
        <v>459.3100000000004</v>
      </c>
      <c r="M33" s="27">
        <v>44.781487448564128</v>
      </c>
    </row>
    <row r="34" spans="1:13" x14ac:dyDescent="0.2">
      <c r="A34" s="23" t="s">
        <v>124</v>
      </c>
      <c r="B34" s="24">
        <v>74</v>
      </c>
      <c r="C34" s="25">
        <v>63</v>
      </c>
      <c r="D34" s="26">
        <v>11</v>
      </c>
      <c r="E34" s="24">
        <v>74</v>
      </c>
      <c r="F34" s="25">
        <v>63</v>
      </c>
      <c r="G34" s="26">
        <v>11</v>
      </c>
      <c r="H34" s="24">
        <v>86</v>
      </c>
      <c r="I34" s="25">
        <v>74</v>
      </c>
      <c r="J34" s="26">
        <v>12</v>
      </c>
      <c r="K34" s="24">
        <v>337</v>
      </c>
      <c r="L34" s="61">
        <v>302.64000000000033</v>
      </c>
      <c r="M34" s="27">
        <v>44.471021675918564</v>
      </c>
    </row>
    <row r="35" spans="1:13" x14ac:dyDescent="0.2">
      <c r="A35" s="23" t="s">
        <v>125</v>
      </c>
      <c r="B35" s="24">
        <v>42</v>
      </c>
      <c r="C35" s="25">
        <v>32</v>
      </c>
      <c r="D35" s="26">
        <v>10</v>
      </c>
      <c r="E35" s="24">
        <v>42</v>
      </c>
      <c r="F35" s="25">
        <v>32</v>
      </c>
      <c r="G35" s="26">
        <v>10</v>
      </c>
      <c r="H35" s="24">
        <v>48</v>
      </c>
      <c r="I35" s="25">
        <v>36</v>
      </c>
      <c r="J35" s="26">
        <v>12</v>
      </c>
      <c r="K35" s="24">
        <v>257</v>
      </c>
      <c r="L35" s="61">
        <v>228.34000000000003</v>
      </c>
      <c r="M35" s="27">
        <v>40.609836209161784</v>
      </c>
    </row>
    <row r="36" spans="1:13" x14ac:dyDescent="0.2">
      <c r="A36" s="23" t="s">
        <v>126</v>
      </c>
      <c r="B36" s="24">
        <v>33</v>
      </c>
      <c r="C36" s="25">
        <v>29</v>
      </c>
      <c r="D36" s="26">
        <v>4</v>
      </c>
      <c r="E36" s="24">
        <v>33</v>
      </c>
      <c r="F36" s="25">
        <v>29</v>
      </c>
      <c r="G36" s="26">
        <v>4</v>
      </c>
      <c r="H36" s="24">
        <v>37</v>
      </c>
      <c r="I36" s="25">
        <v>32</v>
      </c>
      <c r="J36" s="26">
        <v>5</v>
      </c>
      <c r="K36" s="24">
        <v>130</v>
      </c>
      <c r="L36" s="61">
        <v>93.609999999999985</v>
      </c>
      <c r="M36" s="27">
        <v>42.766851832069236</v>
      </c>
    </row>
    <row r="37" spans="1:13" x14ac:dyDescent="0.2">
      <c r="A37" s="23" t="s">
        <v>127</v>
      </c>
      <c r="B37" s="24">
        <v>105</v>
      </c>
      <c r="C37" s="25">
        <v>103</v>
      </c>
      <c r="D37" s="26">
        <v>2</v>
      </c>
      <c r="E37" s="24">
        <v>108</v>
      </c>
      <c r="F37" s="25">
        <v>103</v>
      </c>
      <c r="G37" s="26">
        <v>5</v>
      </c>
      <c r="H37" s="24">
        <v>120</v>
      </c>
      <c r="I37" s="25">
        <v>112</v>
      </c>
      <c r="J37" s="26">
        <v>8</v>
      </c>
      <c r="K37" s="24">
        <v>394</v>
      </c>
      <c r="L37" s="61">
        <v>350.73</v>
      </c>
      <c r="M37" s="27">
        <v>46.093305391611757</v>
      </c>
    </row>
    <row r="38" spans="1:13" x14ac:dyDescent="0.2">
      <c r="A38" s="23" t="s">
        <v>128</v>
      </c>
      <c r="B38" s="24">
        <v>63</v>
      </c>
      <c r="C38" s="25">
        <v>56</v>
      </c>
      <c r="D38" s="26">
        <v>7</v>
      </c>
      <c r="E38" s="24">
        <v>63</v>
      </c>
      <c r="F38" s="25">
        <v>56</v>
      </c>
      <c r="G38" s="26">
        <v>7</v>
      </c>
      <c r="H38" s="24">
        <v>69</v>
      </c>
      <c r="I38" s="25">
        <v>62</v>
      </c>
      <c r="J38" s="26">
        <v>7</v>
      </c>
      <c r="K38" s="24">
        <v>251</v>
      </c>
      <c r="L38" s="61">
        <v>213.43999999999997</v>
      </c>
      <c r="M38" s="27">
        <v>42.36904985007498</v>
      </c>
    </row>
    <row r="39" spans="1:13" x14ac:dyDescent="0.2">
      <c r="A39" s="23" t="s">
        <v>129</v>
      </c>
      <c r="B39" s="24">
        <v>73</v>
      </c>
      <c r="C39" s="25">
        <v>66</v>
      </c>
      <c r="D39" s="26">
        <v>7</v>
      </c>
      <c r="E39" s="24">
        <v>73</v>
      </c>
      <c r="F39" s="25">
        <v>66</v>
      </c>
      <c r="G39" s="26">
        <v>7</v>
      </c>
      <c r="H39" s="24">
        <v>97</v>
      </c>
      <c r="I39" s="25">
        <v>86</v>
      </c>
      <c r="J39" s="26">
        <v>11</v>
      </c>
      <c r="K39" s="24">
        <v>329</v>
      </c>
      <c r="L39" s="61">
        <v>299.03999999999996</v>
      </c>
      <c r="M39" s="27">
        <v>45.549157303370791</v>
      </c>
    </row>
    <row r="40" spans="1:13" x14ac:dyDescent="0.2">
      <c r="A40" s="23" t="s">
        <v>130</v>
      </c>
      <c r="B40" s="24">
        <v>72</v>
      </c>
      <c r="C40" s="25">
        <v>63</v>
      </c>
      <c r="D40" s="26">
        <v>9</v>
      </c>
      <c r="E40" s="24">
        <v>75</v>
      </c>
      <c r="F40" s="25">
        <v>63</v>
      </c>
      <c r="G40" s="26">
        <v>12</v>
      </c>
      <c r="H40" s="24">
        <v>90</v>
      </c>
      <c r="I40" s="25">
        <v>73</v>
      </c>
      <c r="J40" s="26">
        <v>17</v>
      </c>
      <c r="K40" s="24">
        <v>333</v>
      </c>
      <c r="L40" s="61">
        <v>264.35000000000002</v>
      </c>
      <c r="M40" s="27">
        <v>43.930149423113292</v>
      </c>
    </row>
    <row r="41" spans="1:13" x14ac:dyDescent="0.2">
      <c r="A41" s="23" t="s">
        <v>131</v>
      </c>
      <c r="B41" s="24">
        <v>48</v>
      </c>
      <c r="C41" s="25">
        <v>42</v>
      </c>
      <c r="D41" s="26">
        <v>6</v>
      </c>
      <c r="E41" s="24">
        <v>48</v>
      </c>
      <c r="F41" s="25">
        <v>42</v>
      </c>
      <c r="G41" s="26">
        <v>6</v>
      </c>
      <c r="H41" s="24">
        <v>55</v>
      </c>
      <c r="I41" s="25">
        <v>49</v>
      </c>
      <c r="J41" s="26">
        <v>6</v>
      </c>
      <c r="K41" s="24">
        <v>197</v>
      </c>
      <c r="L41" s="61">
        <v>171.22</v>
      </c>
      <c r="M41" s="27">
        <v>44.204999415956088</v>
      </c>
    </row>
    <row r="42" spans="1:13" x14ac:dyDescent="0.2">
      <c r="A42" s="23" t="s">
        <v>132</v>
      </c>
      <c r="B42" s="24">
        <v>94</v>
      </c>
      <c r="C42" s="25">
        <v>75</v>
      </c>
      <c r="D42" s="26">
        <v>19</v>
      </c>
      <c r="E42" s="24">
        <v>94</v>
      </c>
      <c r="F42" s="25">
        <v>75</v>
      </c>
      <c r="G42" s="26">
        <v>19</v>
      </c>
      <c r="H42" s="24">
        <v>110</v>
      </c>
      <c r="I42" s="25">
        <v>82</v>
      </c>
      <c r="J42" s="26">
        <v>28</v>
      </c>
      <c r="K42" s="24">
        <v>590</v>
      </c>
      <c r="L42" s="61">
        <v>490.67000000000047</v>
      </c>
      <c r="M42" s="27">
        <v>41.244431084027909</v>
      </c>
    </row>
    <row r="43" spans="1:13" x14ac:dyDescent="0.2">
      <c r="A43" s="23" t="s">
        <v>133</v>
      </c>
      <c r="B43" s="24">
        <v>64</v>
      </c>
      <c r="C43" s="25">
        <v>54</v>
      </c>
      <c r="D43" s="26">
        <v>10</v>
      </c>
      <c r="E43" s="24">
        <v>64</v>
      </c>
      <c r="F43" s="25">
        <v>54</v>
      </c>
      <c r="G43" s="26">
        <v>10</v>
      </c>
      <c r="H43" s="24">
        <v>88</v>
      </c>
      <c r="I43" s="25">
        <v>72</v>
      </c>
      <c r="J43" s="26">
        <v>16</v>
      </c>
      <c r="K43" s="24">
        <v>379</v>
      </c>
      <c r="L43" s="61">
        <v>308.52999999999992</v>
      </c>
      <c r="M43" s="27">
        <v>43.118481184973923</v>
      </c>
    </row>
    <row r="44" spans="1:13" x14ac:dyDescent="0.2">
      <c r="A44" s="23" t="s">
        <v>134</v>
      </c>
      <c r="B44" s="24">
        <v>120</v>
      </c>
      <c r="C44" s="25">
        <v>98</v>
      </c>
      <c r="D44" s="26">
        <v>22</v>
      </c>
      <c r="E44" s="24">
        <v>120</v>
      </c>
      <c r="F44" s="25">
        <v>98</v>
      </c>
      <c r="G44" s="26">
        <v>22</v>
      </c>
      <c r="H44" s="24">
        <v>147</v>
      </c>
      <c r="I44" s="25">
        <v>113</v>
      </c>
      <c r="J44" s="26">
        <v>34</v>
      </c>
      <c r="K44" s="24">
        <v>725</v>
      </c>
      <c r="L44" s="61">
        <v>641.04000000000065</v>
      </c>
      <c r="M44" s="27">
        <v>43.795987769873925</v>
      </c>
    </row>
    <row r="45" spans="1:13" ht="13.5" thickBot="1" x14ac:dyDescent="0.25">
      <c r="A45" s="28" t="s">
        <v>135</v>
      </c>
      <c r="B45" s="29">
        <v>61</v>
      </c>
      <c r="C45" s="30">
        <v>51</v>
      </c>
      <c r="D45" s="31">
        <v>10</v>
      </c>
      <c r="E45" s="29">
        <v>61</v>
      </c>
      <c r="F45" s="30">
        <v>51</v>
      </c>
      <c r="G45" s="31">
        <v>10</v>
      </c>
      <c r="H45" s="29">
        <v>67</v>
      </c>
      <c r="I45" s="30">
        <v>57</v>
      </c>
      <c r="J45" s="31">
        <v>10</v>
      </c>
      <c r="K45" s="29">
        <v>240</v>
      </c>
      <c r="L45" s="74">
        <v>203.98999999999992</v>
      </c>
      <c r="M45" s="32">
        <v>41.401122604049242</v>
      </c>
    </row>
    <row r="46" spans="1:13" ht="13.5" thickBot="1" x14ac:dyDescent="0.25">
      <c r="A46" s="1185" t="s">
        <v>115</v>
      </c>
      <c r="B46" s="1186">
        <v>1127</v>
      </c>
      <c r="C46" s="1187">
        <v>968</v>
      </c>
      <c r="D46" s="1188">
        <v>159</v>
      </c>
      <c r="E46" s="1186">
        <v>1148</v>
      </c>
      <c r="F46" s="1187">
        <v>980</v>
      </c>
      <c r="G46" s="1188">
        <v>168</v>
      </c>
      <c r="H46" s="1186">
        <v>1375</v>
      </c>
      <c r="I46" s="1187">
        <v>1149</v>
      </c>
      <c r="J46" s="1188">
        <v>226</v>
      </c>
      <c r="K46" s="1186">
        <v>5913</v>
      </c>
      <c r="L46" s="1189">
        <v>5097.1500000000051</v>
      </c>
      <c r="M46" s="1190">
        <v>43.044327712545218</v>
      </c>
    </row>
    <row r="47" spans="1:13" ht="12.75" customHeight="1" x14ac:dyDescent="0.2"/>
    <row r="48" spans="1:13" ht="13.5" thickBot="1" x14ac:dyDescent="0.25">
      <c r="A48" s="11" t="s">
        <v>321</v>
      </c>
      <c r="B48" s="11"/>
    </row>
    <row r="49" spans="1:13" ht="12.75" customHeight="1" x14ac:dyDescent="0.2">
      <c r="A49" s="1010" t="s">
        <v>113</v>
      </c>
      <c r="B49" s="1004" t="s">
        <v>5</v>
      </c>
      <c r="C49" s="1005"/>
      <c r="D49" s="1006"/>
      <c r="E49" s="1004" t="s">
        <v>6</v>
      </c>
      <c r="F49" s="1005"/>
      <c r="G49" s="1006"/>
      <c r="H49" s="1004" t="s">
        <v>7</v>
      </c>
      <c r="I49" s="1005"/>
      <c r="J49" s="1006"/>
      <c r="K49" s="1004" t="s">
        <v>200</v>
      </c>
      <c r="L49" s="1005"/>
      <c r="M49" s="1006"/>
    </row>
    <row r="50" spans="1:13" ht="26.25" thickBot="1" x14ac:dyDescent="0.25">
      <c r="A50" s="1011"/>
      <c r="B50" s="12" t="s">
        <v>115</v>
      </c>
      <c r="C50" s="13" t="s">
        <v>116</v>
      </c>
      <c r="D50" s="14" t="s">
        <v>117</v>
      </c>
      <c r="E50" s="12" t="s">
        <v>115</v>
      </c>
      <c r="F50" s="13" t="s">
        <v>116</v>
      </c>
      <c r="G50" s="14" t="s">
        <v>117</v>
      </c>
      <c r="H50" s="12" t="s">
        <v>115</v>
      </c>
      <c r="I50" s="13" t="s">
        <v>116</v>
      </c>
      <c r="J50" s="14" t="s">
        <v>117</v>
      </c>
      <c r="K50" s="15" t="s">
        <v>118</v>
      </c>
      <c r="L50" s="954" t="s">
        <v>119</v>
      </c>
      <c r="M50" s="16" t="s">
        <v>120</v>
      </c>
    </row>
    <row r="51" spans="1:13" x14ac:dyDescent="0.2">
      <c r="A51" s="17" t="s">
        <v>121</v>
      </c>
      <c r="B51" s="18">
        <v>56</v>
      </c>
      <c r="C51" s="19">
        <v>46</v>
      </c>
      <c r="D51" s="20">
        <v>10</v>
      </c>
      <c r="E51" s="18">
        <v>56</v>
      </c>
      <c r="F51" s="19">
        <v>46</v>
      </c>
      <c r="G51" s="20">
        <v>10</v>
      </c>
      <c r="H51" s="18">
        <v>72</v>
      </c>
      <c r="I51" s="19">
        <v>56</v>
      </c>
      <c r="J51" s="20">
        <v>16</v>
      </c>
      <c r="K51" s="21">
        <v>117</v>
      </c>
      <c r="L51" s="56">
        <v>85.880000000000024</v>
      </c>
      <c r="M51" s="22">
        <v>46.963088029809036</v>
      </c>
    </row>
    <row r="52" spans="1:13" x14ac:dyDescent="0.2">
      <c r="A52" s="23" t="s">
        <v>123</v>
      </c>
      <c r="B52" s="24">
        <v>36</v>
      </c>
      <c r="C52" s="25">
        <v>30</v>
      </c>
      <c r="D52" s="26">
        <v>6</v>
      </c>
      <c r="E52" s="24">
        <v>36</v>
      </c>
      <c r="F52" s="25">
        <v>30</v>
      </c>
      <c r="G52" s="26">
        <v>6</v>
      </c>
      <c r="H52" s="24">
        <v>42</v>
      </c>
      <c r="I52" s="25">
        <v>36</v>
      </c>
      <c r="J52" s="26">
        <v>6</v>
      </c>
      <c r="K52" s="24">
        <v>56</v>
      </c>
      <c r="L52" s="61">
        <v>46.47000000000002</v>
      </c>
      <c r="M52" s="27">
        <v>44.171185711211514</v>
      </c>
    </row>
    <row r="53" spans="1:13" x14ac:dyDescent="0.2">
      <c r="A53" s="23" t="s">
        <v>124</v>
      </c>
      <c r="B53" s="24">
        <v>21</v>
      </c>
      <c r="C53" s="25">
        <v>19</v>
      </c>
      <c r="D53" s="26">
        <v>2</v>
      </c>
      <c r="E53" s="24">
        <v>21</v>
      </c>
      <c r="F53" s="25">
        <v>19</v>
      </c>
      <c r="G53" s="26">
        <v>2</v>
      </c>
      <c r="H53" s="24">
        <v>26</v>
      </c>
      <c r="I53" s="25">
        <v>24</v>
      </c>
      <c r="J53" s="26">
        <v>2</v>
      </c>
      <c r="K53" s="24">
        <v>25</v>
      </c>
      <c r="L53" s="61">
        <v>25.66</v>
      </c>
      <c r="M53" s="27">
        <v>50.801636788776307</v>
      </c>
    </row>
    <row r="54" spans="1:13" x14ac:dyDescent="0.2">
      <c r="A54" s="23" t="s">
        <v>125</v>
      </c>
      <c r="B54" s="24">
        <v>16</v>
      </c>
      <c r="C54" s="25">
        <v>15</v>
      </c>
      <c r="D54" s="26">
        <v>1</v>
      </c>
      <c r="E54" s="24">
        <v>16</v>
      </c>
      <c r="F54" s="25">
        <v>15</v>
      </c>
      <c r="G54" s="26">
        <v>1</v>
      </c>
      <c r="H54" s="24">
        <v>16</v>
      </c>
      <c r="I54" s="25">
        <v>15</v>
      </c>
      <c r="J54" s="26">
        <v>1</v>
      </c>
      <c r="K54" s="24">
        <v>20</v>
      </c>
      <c r="L54" s="61">
        <v>18.37</v>
      </c>
      <c r="M54" s="27">
        <v>48.428688078388674</v>
      </c>
    </row>
    <row r="55" spans="1:13" x14ac:dyDescent="0.2">
      <c r="A55" s="23" t="s">
        <v>126</v>
      </c>
      <c r="B55" s="24">
        <v>7</v>
      </c>
      <c r="C55" s="25">
        <v>7</v>
      </c>
      <c r="D55" s="26">
        <v>0</v>
      </c>
      <c r="E55" s="24">
        <v>7</v>
      </c>
      <c r="F55" s="25">
        <v>7</v>
      </c>
      <c r="G55" s="26">
        <v>0</v>
      </c>
      <c r="H55" s="24">
        <v>9</v>
      </c>
      <c r="I55" s="25">
        <v>9</v>
      </c>
      <c r="J55" s="26">
        <v>0</v>
      </c>
      <c r="K55" s="24">
        <v>8</v>
      </c>
      <c r="L55" s="61">
        <v>8.23</v>
      </c>
      <c r="M55" s="27">
        <v>58.233900364520046</v>
      </c>
    </row>
    <row r="56" spans="1:13" x14ac:dyDescent="0.2">
      <c r="A56" s="23" t="s">
        <v>127</v>
      </c>
      <c r="B56" s="24">
        <v>17</v>
      </c>
      <c r="C56" s="25">
        <v>15</v>
      </c>
      <c r="D56" s="26">
        <v>2</v>
      </c>
      <c r="E56" s="24">
        <v>19</v>
      </c>
      <c r="F56" s="25">
        <v>15</v>
      </c>
      <c r="G56" s="26">
        <v>4</v>
      </c>
      <c r="H56" s="24">
        <v>22</v>
      </c>
      <c r="I56" s="25">
        <v>18</v>
      </c>
      <c r="J56" s="26">
        <v>4</v>
      </c>
      <c r="K56" s="24">
        <v>26</v>
      </c>
      <c r="L56" s="61">
        <v>24.340000000000003</v>
      </c>
      <c r="M56" s="27">
        <v>48.026705012325394</v>
      </c>
    </row>
    <row r="57" spans="1:13" x14ac:dyDescent="0.2">
      <c r="A57" s="23" t="s">
        <v>128</v>
      </c>
      <c r="B57" s="24">
        <v>11</v>
      </c>
      <c r="C57" s="25">
        <v>8</v>
      </c>
      <c r="D57" s="26">
        <v>3</v>
      </c>
      <c r="E57" s="24">
        <v>11</v>
      </c>
      <c r="F57" s="25">
        <v>8</v>
      </c>
      <c r="G57" s="26">
        <v>3</v>
      </c>
      <c r="H57" s="24">
        <v>11</v>
      </c>
      <c r="I57" s="25">
        <v>8</v>
      </c>
      <c r="J57" s="26">
        <v>3</v>
      </c>
      <c r="K57" s="24">
        <v>12</v>
      </c>
      <c r="L57" s="61">
        <v>11.530000000000001</v>
      </c>
      <c r="M57" s="27">
        <v>47.996097137901124</v>
      </c>
    </row>
    <row r="58" spans="1:13" x14ac:dyDescent="0.2">
      <c r="A58" s="23" t="s">
        <v>129</v>
      </c>
      <c r="B58" s="24">
        <v>18</v>
      </c>
      <c r="C58" s="25">
        <v>15</v>
      </c>
      <c r="D58" s="26">
        <v>3</v>
      </c>
      <c r="E58" s="24">
        <v>18</v>
      </c>
      <c r="F58" s="25">
        <v>15</v>
      </c>
      <c r="G58" s="26">
        <v>3</v>
      </c>
      <c r="H58" s="24">
        <v>25</v>
      </c>
      <c r="I58" s="25">
        <v>22</v>
      </c>
      <c r="J58" s="26">
        <v>3</v>
      </c>
      <c r="K58" s="24">
        <v>27</v>
      </c>
      <c r="L58" s="61">
        <v>24.4</v>
      </c>
      <c r="M58" s="27">
        <v>44.179098360655736</v>
      </c>
    </row>
    <row r="59" spans="1:13" x14ac:dyDescent="0.2">
      <c r="A59" s="23" t="s">
        <v>130</v>
      </c>
      <c r="B59" s="24">
        <v>16</v>
      </c>
      <c r="C59" s="25">
        <v>14</v>
      </c>
      <c r="D59" s="26">
        <v>2</v>
      </c>
      <c r="E59" s="24">
        <v>17</v>
      </c>
      <c r="F59" s="25">
        <v>14</v>
      </c>
      <c r="G59" s="26">
        <v>3</v>
      </c>
      <c r="H59" s="24">
        <v>20</v>
      </c>
      <c r="I59" s="25">
        <v>17</v>
      </c>
      <c r="J59" s="26">
        <v>3</v>
      </c>
      <c r="K59" s="24">
        <v>25</v>
      </c>
      <c r="L59" s="61">
        <v>19.32</v>
      </c>
      <c r="M59" s="27">
        <v>42.406314699792965</v>
      </c>
    </row>
    <row r="60" spans="1:13" x14ac:dyDescent="0.2">
      <c r="A60" s="23" t="s">
        <v>131</v>
      </c>
      <c r="B60" s="24">
        <v>9</v>
      </c>
      <c r="C60" s="25">
        <v>7</v>
      </c>
      <c r="D60" s="26">
        <v>2</v>
      </c>
      <c r="E60" s="24">
        <v>9</v>
      </c>
      <c r="F60" s="25">
        <v>7</v>
      </c>
      <c r="G60" s="26">
        <v>2</v>
      </c>
      <c r="H60" s="24">
        <v>10</v>
      </c>
      <c r="I60" s="25">
        <v>8</v>
      </c>
      <c r="J60" s="26">
        <v>2</v>
      </c>
      <c r="K60" s="24">
        <v>15</v>
      </c>
      <c r="L60" s="61">
        <v>12.84</v>
      </c>
      <c r="M60" s="27">
        <v>48.199376947040498</v>
      </c>
    </row>
    <row r="61" spans="1:13" x14ac:dyDescent="0.2">
      <c r="A61" s="23" t="s">
        <v>132</v>
      </c>
      <c r="B61" s="24">
        <v>29</v>
      </c>
      <c r="C61" s="25">
        <v>23</v>
      </c>
      <c r="D61" s="26">
        <v>6</v>
      </c>
      <c r="E61" s="24">
        <v>29</v>
      </c>
      <c r="F61" s="25">
        <v>23</v>
      </c>
      <c r="G61" s="26">
        <v>6</v>
      </c>
      <c r="H61" s="24">
        <v>52</v>
      </c>
      <c r="I61" s="25">
        <v>43</v>
      </c>
      <c r="J61" s="26">
        <v>9</v>
      </c>
      <c r="K61" s="24">
        <v>71</v>
      </c>
      <c r="L61" s="61">
        <v>54.850000000000016</v>
      </c>
      <c r="M61" s="27">
        <v>44.738468550592515</v>
      </c>
    </row>
    <row r="62" spans="1:13" x14ac:dyDescent="0.2">
      <c r="A62" s="23" t="s">
        <v>133</v>
      </c>
      <c r="B62" s="24">
        <v>24</v>
      </c>
      <c r="C62" s="25">
        <v>23</v>
      </c>
      <c r="D62" s="26">
        <v>1</v>
      </c>
      <c r="E62" s="24">
        <v>24</v>
      </c>
      <c r="F62" s="25">
        <v>23</v>
      </c>
      <c r="G62" s="26">
        <v>1</v>
      </c>
      <c r="H62" s="24">
        <v>26</v>
      </c>
      <c r="I62" s="25">
        <v>25</v>
      </c>
      <c r="J62" s="26">
        <v>1</v>
      </c>
      <c r="K62" s="24">
        <v>41</v>
      </c>
      <c r="L62" s="61">
        <v>34.549999999999997</v>
      </c>
      <c r="M62" s="27">
        <v>48.761939218523878</v>
      </c>
    </row>
    <row r="63" spans="1:13" x14ac:dyDescent="0.2">
      <c r="A63" s="23" t="s">
        <v>134</v>
      </c>
      <c r="B63" s="24">
        <v>49</v>
      </c>
      <c r="C63" s="25">
        <v>40</v>
      </c>
      <c r="D63" s="26">
        <v>9</v>
      </c>
      <c r="E63" s="24">
        <v>49</v>
      </c>
      <c r="F63" s="25">
        <v>40</v>
      </c>
      <c r="G63" s="26">
        <v>9</v>
      </c>
      <c r="H63" s="24">
        <v>58</v>
      </c>
      <c r="I63" s="25">
        <v>47</v>
      </c>
      <c r="J63" s="26">
        <v>11</v>
      </c>
      <c r="K63" s="24">
        <v>64</v>
      </c>
      <c r="L63" s="61">
        <v>57.52000000000001</v>
      </c>
      <c r="M63" s="27">
        <v>47.977920723226703</v>
      </c>
    </row>
    <row r="64" spans="1:13" ht="13.5" thickBot="1" x14ac:dyDescent="0.25">
      <c r="A64" s="28" t="s">
        <v>135</v>
      </c>
      <c r="B64" s="29">
        <v>13</v>
      </c>
      <c r="C64" s="30">
        <v>11</v>
      </c>
      <c r="D64" s="31">
        <v>2</v>
      </c>
      <c r="E64" s="29">
        <v>13</v>
      </c>
      <c r="F64" s="30">
        <v>11</v>
      </c>
      <c r="G64" s="31">
        <v>2</v>
      </c>
      <c r="H64" s="29">
        <v>15</v>
      </c>
      <c r="I64" s="30">
        <v>13</v>
      </c>
      <c r="J64" s="31">
        <v>2</v>
      </c>
      <c r="K64" s="29">
        <v>17</v>
      </c>
      <c r="L64" s="74">
        <v>15.12</v>
      </c>
      <c r="M64" s="32">
        <v>43.535052910052919</v>
      </c>
    </row>
    <row r="65" spans="1:13" ht="13.5" thickBot="1" x14ac:dyDescent="0.25">
      <c r="A65" s="1185" t="s">
        <v>115</v>
      </c>
      <c r="B65" s="1186">
        <v>318</v>
      </c>
      <c r="C65" s="1187">
        <v>269</v>
      </c>
      <c r="D65" s="1188">
        <v>49</v>
      </c>
      <c r="E65" s="1186">
        <v>325</v>
      </c>
      <c r="F65" s="1187">
        <v>273</v>
      </c>
      <c r="G65" s="1188">
        <v>52</v>
      </c>
      <c r="H65" s="1186">
        <v>404</v>
      </c>
      <c r="I65" s="1187">
        <v>341</v>
      </c>
      <c r="J65" s="1188">
        <v>63</v>
      </c>
      <c r="K65" s="1186">
        <v>517</v>
      </c>
      <c r="L65" s="1189">
        <v>439.08000000000004</v>
      </c>
      <c r="M65" s="1190">
        <v>46.810080167623205</v>
      </c>
    </row>
    <row r="67" spans="1:13" ht="13.5" thickBot="1" x14ac:dyDescent="0.25">
      <c r="A67" s="11" t="s">
        <v>322</v>
      </c>
      <c r="B67" s="11"/>
    </row>
    <row r="68" spans="1:13" ht="12.75" customHeight="1" x14ac:dyDescent="0.2">
      <c r="A68" s="1010" t="s">
        <v>113</v>
      </c>
      <c r="B68" s="1004" t="s">
        <v>5</v>
      </c>
      <c r="C68" s="1005"/>
      <c r="D68" s="1006"/>
      <c r="E68" s="1004" t="s">
        <v>6</v>
      </c>
      <c r="F68" s="1005"/>
      <c r="G68" s="1006"/>
      <c r="H68" s="1004" t="s">
        <v>7</v>
      </c>
      <c r="I68" s="1005"/>
      <c r="J68" s="1006"/>
      <c r="K68" s="1004" t="s">
        <v>200</v>
      </c>
      <c r="L68" s="1005"/>
      <c r="M68" s="1006"/>
    </row>
    <row r="69" spans="1:13" ht="26.25" thickBot="1" x14ac:dyDescent="0.25">
      <c r="A69" s="1011"/>
      <c r="B69" s="12" t="s">
        <v>115</v>
      </c>
      <c r="C69" s="13" t="s">
        <v>116</v>
      </c>
      <c r="D69" s="14" t="s">
        <v>117</v>
      </c>
      <c r="E69" s="12" t="s">
        <v>115</v>
      </c>
      <c r="F69" s="13" t="s">
        <v>116</v>
      </c>
      <c r="G69" s="14" t="s">
        <v>117</v>
      </c>
      <c r="H69" s="12" t="s">
        <v>115</v>
      </c>
      <c r="I69" s="13" t="s">
        <v>116</v>
      </c>
      <c r="J69" s="14" t="s">
        <v>117</v>
      </c>
      <c r="K69" s="15" t="s">
        <v>118</v>
      </c>
      <c r="L69" s="954" t="s">
        <v>119</v>
      </c>
      <c r="M69" s="16" t="s">
        <v>120</v>
      </c>
    </row>
    <row r="70" spans="1:13" x14ac:dyDescent="0.2">
      <c r="A70" s="17" t="s">
        <v>121</v>
      </c>
      <c r="B70" s="18">
        <v>35</v>
      </c>
      <c r="C70" s="19">
        <v>35</v>
      </c>
      <c r="D70" s="20">
        <v>0</v>
      </c>
      <c r="E70" s="18">
        <v>37</v>
      </c>
      <c r="F70" s="19">
        <v>37</v>
      </c>
      <c r="G70" s="20">
        <v>0</v>
      </c>
      <c r="H70" s="18">
        <v>42</v>
      </c>
      <c r="I70" s="19">
        <v>42</v>
      </c>
      <c r="J70" s="20">
        <v>0</v>
      </c>
      <c r="K70" s="21">
        <v>390</v>
      </c>
      <c r="L70" s="56">
        <v>347.34999999999974</v>
      </c>
      <c r="M70" s="22">
        <v>51.464502663020056</v>
      </c>
    </row>
    <row r="71" spans="1:13" x14ac:dyDescent="0.2">
      <c r="A71" s="23" t="s">
        <v>123</v>
      </c>
      <c r="B71" s="24">
        <v>106</v>
      </c>
      <c r="C71" s="25">
        <v>106</v>
      </c>
      <c r="D71" s="26">
        <v>0</v>
      </c>
      <c r="E71" s="24">
        <v>106</v>
      </c>
      <c r="F71" s="25">
        <v>106</v>
      </c>
      <c r="G71" s="26">
        <v>0</v>
      </c>
      <c r="H71" s="24">
        <v>113</v>
      </c>
      <c r="I71" s="25">
        <v>113</v>
      </c>
      <c r="J71" s="26">
        <v>0</v>
      </c>
      <c r="K71" s="24">
        <v>795</v>
      </c>
      <c r="L71" s="61">
        <v>679.84000000000083</v>
      </c>
      <c r="M71" s="27">
        <v>48.126662155801284</v>
      </c>
    </row>
    <row r="72" spans="1:13" x14ac:dyDescent="0.2">
      <c r="A72" s="23" t="s">
        <v>124</v>
      </c>
      <c r="B72" s="24">
        <v>45</v>
      </c>
      <c r="C72" s="25">
        <v>45</v>
      </c>
      <c r="D72" s="26">
        <v>0</v>
      </c>
      <c r="E72" s="24">
        <v>49</v>
      </c>
      <c r="F72" s="25">
        <v>49</v>
      </c>
      <c r="G72" s="26">
        <v>0</v>
      </c>
      <c r="H72" s="24">
        <v>55</v>
      </c>
      <c r="I72" s="25">
        <v>55</v>
      </c>
      <c r="J72" s="26">
        <v>0</v>
      </c>
      <c r="K72" s="24">
        <v>521</v>
      </c>
      <c r="L72" s="61">
        <v>483.76999999999936</v>
      </c>
      <c r="M72" s="27">
        <v>45.237375198958219</v>
      </c>
    </row>
    <row r="73" spans="1:13" x14ac:dyDescent="0.2">
      <c r="A73" s="23" t="s">
        <v>125</v>
      </c>
      <c r="B73" s="24">
        <v>29</v>
      </c>
      <c r="C73" s="25">
        <v>29</v>
      </c>
      <c r="D73" s="26">
        <v>0</v>
      </c>
      <c r="E73" s="24">
        <v>32</v>
      </c>
      <c r="F73" s="25">
        <v>32</v>
      </c>
      <c r="G73" s="26">
        <v>0</v>
      </c>
      <c r="H73" s="24">
        <v>41</v>
      </c>
      <c r="I73" s="25">
        <v>41</v>
      </c>
      <c r="J73" s="26">
        <v>0</v>
      </c>
      <c r="K73" s="24">
        <v>261</v>
      </c>
      <c r="L73" s="61">
        <v>230.12999999999968</v>
      </c>
      <c r="M73" s="27">
        <v>48.817125103202599</v>
      </c>
    </row>
    <row r="74" spans="1:13" x14ac:dyDescent="0.2">
      <c r="A74" s="23" t="s">
        <v>126</v>
      </c>
      <c r="B74" s="24">
        <v>25</v>
      </c>
      <c r="C74" s="25">
        <v>25</v>
      </c>
      <c r="D74" s="26">
        <v>0</v>
      </c>
      <c r="E74" s="24">
        <v>25</v>
      </c>
      <c r="F74" s="25">
        <v>25</v>
      </c>
      <c r="G74" s="26">
        <v>0</v>
      </c>
      <c r="H74" s="24">
        <v>25</v>
      </c>
      <c r="I74" s="25">
        <v>25</v>
      </c>
      <c r="J74" s="26">
        <v>0</v>
      </c>
      <c r="K74" s="24">
        <v>177</v>
      </c>
      <c r="L74" s="61">
        <v>150</v>
      </c>
      <c r="M74" s="27">
        <v>50.37533333333333</v>
      </c>
    </row>
    <row r="75" spans="1:13" x14ac:dyDescent="0.2">
      <c r="A75" s="23" t="s">
        <v>127</v>
      </c>
      <c r="B75" s="24">
        <v>53</v>
      </c>
      <c r="C75" s="25">
        <v>53</v>
      </c>
      <c r="D75" s="26">
        <v>0</v>
      </c>
      <c r="E75" s="24">
        <v>53</v>
      </c>
      <c r="F75" s="25">
        <v>53</v>
      </c>
      <c r="G75" s="26">
        <v>0</v>
      </c>
      <c r="H75" s="24">
        <v>80</v>
      </c>
      <c r="I75" s="25">
        <v>80</v>
      </c>
      <c r="J75" s="26">
        <v>0</v>
      </c>
      <c r="K75" s="24">
        <v>546</v>
      </c>
      <c r="L75" s="61">
        <v>520.5699999999996</v>
      </c>
      <c r="M75" s="27">
        <v>49.948873350365993</v>
      </c>
    </row>
    <row r="76" spans="1:13" x14ac:dyDescent="0.2">
      <c r="A76" s="23" t="s">
        <v>128</v>
      </c>
      <c r="B76" s="24">
        <v>27</v>
      </c>
      <c r="C76" s="25">
        <v>27</v>
      </c>
      <c r="D76" s="26">
        <v>0</v>
      </c>
      <c r="E76" s="24">
        <v>27</v>
      </c>
      <c r="F76" s="25">
        <v>27</v>
      </c>
      <c r="G76" s="26">
        <v>0</v>
      </c>
      <c r="H76" s="24">
        <v>27</v>
      </c>
      <c r="I76" s="25">
        <v>27</v>
      </c>
      <c r="J76" s="26">
        <v>0</v>
      </c>
      <c r="K76" s="24">
        <v>185</v>
      </c>
      <c r="L76" s="61">
        <v>160.00999999999993</v>
      </c>
      <c r="M76" s="27">
        <v>49.220329979376288</v>
      </c>
    </row>
    <row r="77" spans="1:13" x14ac:dyDescent="0.2">
      <c r="A77" s="23" t="s">
        <v>129</v>
      </c>
      <c r="B77" s="24">
        <v>48</v>
      </c>
      <c r="C77" s="25">
        <v>48</v>
      </c>
      <c r="D77" s="26">
        <v>0</v>
      </c>
      <c r="E77" s="24">
        <v>49</v>
      </c>
      <c r="F77" s="25">
        <v>49</v>
      </c>
      <c r="G77" s="26">
        <v>0</v>
      </c>
      <c r="H77" s="24">
        <v>59</v>
      </c>
      <c r="I77" s="25">
        <v>59</v>
      </c>
      <c r="J77" s="26">
        <v>0</v>
      </c>
      <c r="K77" s="24">
        <v>425</v>
      </c>
      <c r="L77" s="61">
        <v>384.09999999999974</v>
      </c>
      <c r="M77" s="27">
        <v>48.474537880760302</v>
      </c>
    </row>
    <row r="78" spans="1:13" x14ac:dyDescent="0.2">
      <c r="A78" s="23" t="s">
        <v>130</v>
      </c>
      <c r="B78" s="24">
        <v>31</v>
      </c>
      <c r="C78" s="25">
        <v>31</v>
      </c>
      <c r="D78" s="26">
        <v>0</v>
      </c>
      <c r="E78" s="24">
        <v>31</v>
      </c>
      <c r="F78" s="25">
        <v>31</v>
      </c>
      <c r="G78" s="26">
        <v>0</v>
      </c>
      <c r="H78" s="24">
        <v>34</v>
      </c>
      <c r="I78" s="25">
        <v>34</v>
      </c>
      <c r="J78" s="26">
        <v>0</v>
      </c>
      <c r="K78" s="24">
        <v>315</v>
      </c>
      <c r="L78" s="61">
        <v>289.14999999999992</v>
      </c>
      <c r="M78" s="27">
        <v>46.36294310911294</v>
      </c>
    </row>
    <row r="79" spans="1:13" x14ac:dyDescent="0.2">
      <c r="A79" s="23" t="s">
        <v>131</v>
      </c>
      <c r="B79" s="24">
        <v>38</v>
      </c>
      <c r="C79" s="25">
        <v>38</v>
      </c>
      <c r="D79" s="26">
        <v>0</v>
      </c>
      <c r="E79" s="24">
        <v>39</v>
      </c>
      <c r="F79" s="25">
        <v>39</v>
      </c>
      <c r="G79" s="26">
        <v>0</v>
      </c>
      <c r="H79" s="24">
        <v>42</v>
      </c>
      <c r="I79" s="25">
        <v>42</v>
      </c>
      <c r="J79" s="26">
        <v>0</v>
      </c>
      <c r="K79" s="24">
        <v>383</v>
      </c>
      <c r="L79" s="61">
        <v>351.18000000000018</v>
      </c>
      <c r="M79" s="27">
        <v>46.118173016686576</v>
      </c>
    </row>
    <row r="80" spans="1:13" x14ac:dyDescent="0.2">
      <c r="A80" s="23" t="s">
        <v>132</v>
      </c>
      <c r="B80" s="24">
        <v>62</v>
      </c>
      <c r="C80" s="25">
        <v>62</v>
      </c>
      <c r="D80" s="26">
        <v>0</v>
      </c>
      <c r="E80" s="24">
        <v>62</v>
      </c>
      <c r="F80" s="25">
        <v>62</v>
      </c>
      <c r="G80" s="26">
        <v>0</v>
      </c>
      <c r="H80" s="24">
        <v>74</v>
      </c>
      <c r="I80" s="25">
        <v>74</v>
      </c>
      <c r="J80" s="26">
        <v>0</v>
      </c>
      <c r="K80" s="24">
        <v>666</v>
      </c>
      <c r="L80" s="61">
        <v>620.99999999999943</v>
      </c>
      <c r="M80" s="27">
        <v>47.950579710144957</v>
      </c>
    </row>
    <row r="81" spans="1:13" x14ac:dyDescent="0.2">
      <c r="A81" s="23" t="s">
        <v>133</v>
      </c>
      <c r="B81" s="24">
        <v>38</v>
      </c>
      <c r="C81" s="25">
        <v>38</v>
      </c>
      <c r="D81" s="26">
        <v>0</v>
      </c>
      <c r="E81" s="24">
        <v>38</v>
      </c>
      <c r="F81" s="25">
        <v>38</v>
      </c>
      <c r="G81" s="26">
        <v>0</v>
      </c>
      <c r="H81" s="24">
        <v>51</v>
      </c>
      <c r="I81" s="25">
        <v>51</v>
      </c>
      <c r="J81" s="26">
        <v>0</v>
      </c>
      <c r="K81" s="24">
        <v>438</v>
      </c>
      <c r="L81" s="61">
        <v>420.81999999999948</v>
      </c>
      <c r="M81" s="27">
        <v>48.386578584668108</v>
      </c>
    </row>
    <row r="82" spans="1:13" x14ac:dyDescent="0.2">
      <c r="A82" s="23" t="s">
        <v>134</v>
      </c>
      <c r="B82" s="24">
        <v>74</v>
      </c>
      <c r="C82" s="25">
        <v>74</v>
      </c>
      <c r="D82" s="26">
        <v>0</v>
      </c>
      <c r="E82" s="24">
        <v>75</v>
      </c>
      <c r="F82" s="25">
        <v>75</v>
      </c>
      <c r="G82" s="26">
        <v>0</v>
      </c>
      <c r="H82" s="24">
        <v>94</v>
      </c>
      <c r="I82" s="25">
        <v>94</v>
      </c>
      <c r="J82" s="26">
        <v>0</v>
      </c>
      <c r="K82" s="24">
        <v>667</v>
      </c>
      <c r="L82" s="61">
        <v>593.94000000000017</v>
      </c>
      <c r="M82" s="27">
        <v>48.084621342223116</v>
      </c>
    </row>
    <row r="83" spans="1:13" ht="13.5" thickBot="1" x14ac:dyDescent="0.25">
      <c r="A83" s="28" t="s">
        <v>135</v>
      </c>
      <c r="B83" s="29">
        <v>27</v>
      </c>
      <c r="C83" s="30">
        <v>27</v>
      </c>
      <c r="D83" s="31">
        <v>0</v>
      </c>
      <c r="E83" s="29">
        <v>30</v>
      </c>
      <c r="F83" s="30">
        <v>30</v>
      </c>
      <c r="G83" s="31">
        <v>0</v>
      </c>
      <c r="H83" s="29">
        <v>60</v>
      </c>
      <c r="I83" s="30">
        <v>60</v>
      </c>
      <c r="J83" s="31">
        <v>0</v>
      </c>
      <c r="K83" s="29">
        <v>381</v>
      </c>
      <c r="L83" s="74">
        <v>342.96999999999986</v>
      </c>
      <c r="M83" s="32">
        <v>46.809327346415159</v>
      </c>
    </row>
    <row r="84" spans="1:13" ht="13.5" thickBot="1" x14ac:dyDescent="0.25">
      <c r="A84" s="1185" t="s">
        <v>115</v>
      </c>
      <c r="B84" s="1186">
        <v>621</v>
      </c>
      <c r="C84" s="1187">
        <v>621</v>
      </c>
      <c r="D84" s="1188">
        <v>0</v>
      </c>
      <c r="E84" s="1186">
        <v>653</v>
      </c>
      <c r="F84" s="1187">
        <v>653</v>
      </c>
      <c r="G84" s="1188">
        <v>0</v>
      </c>
      <c r="H84" s="1186">
        <v>797</v>
      </c>
      <c r="I84" s="1187">
        <v>797</v>
      </c>
      <c r="J84" s="1188">
        <v>0</v>
      </c>
      <c r="K84" s="1186">
        <v>6123</v>
      </c>
      <c r="L84" s="1189">
        <v>5574.829999999999</v>
      </c>
      <c r="M84" s="1190">
        <v>48.094909620562433</v>
      </c>
    </row>
    <row r="86" spans="1:13" ht="13.5" thickBot="1" x14ac:dyDescent="0.25">
      <c r="A86" s="11" t="s">
        <v>323</v>
      </c>
      <c r="B86" s="11"/>
    </row>
    <row r="87" spans="1:13" ht="12.75" customHeight="1" x14ac:dyDescent="0.2">
      <c r="A87" s="1010" t="s">
        <v>113</v>
      </c>
      <c r="B87" s="1004" t="s">
        <v>5</v>
      </c>
      <c r="C87" s="1005"/>
      <c r="D87" s="1006"/>
      <c r="E87" s="1004" t="s">
        <v>6</v>
      </c>
      <c r="F87" s="1005"/>
      <c r="G87" s="1006"/>
      <c r="H87" s="1004" t="s">
        <v>7</v>
      </c>
      <c r="I87" s="1005"/>
      <c r="J87" s="1006"/>
      <c r="K87" s="1004" t="s">
        <v>200</v>
      </c>
      <c r="L87" s="1005"/>
      <c r="M87" s="1006"/>
    </row>
    <row r="88" spans="1:13" ht="26.25" thickBot="1" x14ac:dyDescent="0.25">
      <c r="A88" s="1011"/>
      <c r="B88" s="12" t="s">
        <v>115</v>
      </c>
      <c r="C88" s="13" t="s">
        <v>116</v>
      </c>
      <c r="D88" s="14" t="s">
        <v>117</v>
      </c>
      <c r="E88" s="12" t="s">
        <v>115</v>
      </c>
      <c r="F88" s="13" t="s">
        <v>116</v>
      </c>
      <c r="G88" s="14" t="s">
        <v>117</v>
      </c>
      <c r="H88" s="12" t="s">
        <v>115</v>
      </c>
      <c r="I88" s="13" t="s">
        <v>116</v>
      </c>
      <c r="J88" s="14" t="s">
        <v>117</v>
      </c>
      <c r="K88" s="15" t="s">
        <v>118</v>
      </c>
      <c r="L88" s="954" t="s">
        <v>119</v>
      </c>
      <c r="M88" s="16" t="s">
        <v>120</v>
      </c>
    </row>
    <row r="89" spans="1:13" x14ac:dyDescent="0.2">
      <c r="A89" s="17" t="s">
        <v>121</v>
      </c>
      <c r="B89" s="18">
        <v>3</v>
      </c>
      <c r="C89" s="19">
        <v>3</v>
      </c>
      <c r="D89" s="20">
        <v>0</v>
      </c>
      <c r="E89" s="18">
        <v>3</v>
      </c>
      <c r="F89" s="19">
        <v>3</v>
      </c>
      <c r="G89" s="20">
        <v>0</v>
      </c>
      <c r="H89" s="18">
        <v>3</v>
      </c>
      <c r="I89" s="19">
        <v>3</v>
      </c>
      <c r="J89" s="20">
        <v>0</v>
      </c>
      <c r="K89" s="21">
        <v>12</v>
      </c>
      <c r="L89" s="56">
        <v>7.9199999999999982</v>
      </c>
      <c r="M89" s="22">
        <v>46.747474747474747</v>
      </c>
    </row>
    <row r="90" spans="1:13" x14ac:dyDescent="0.2">
      <c r="A90" s="23" t="s">
        <v>123</v>
      </c>
      <c r="B90" s="24">
        <v>0</v>
      </c>
      <c r="C90" s="25">
        <v>0</v>
      </c>
      <c r="D90" s="26">
        <v>0</v>
      </c>
      <c r="E90" s="24">
        <v>0</v>
      </c>
      <c r="F90" s="25">
        <v>0</v>
      </c>
      <c r="G90" s="26">
        <v>0</v>
      </c>
      <c r="H90" s="24">
        <v>0</v>
      </c>
      <c r="I90" s="25">
        <v>0</v>
      </c>
      <c r="J90" s="26">
        <v>0</v>
      </c>
      <c r="K90" s="24"/>
      <c r="L90" s="61">
        <v>0</v>
      </c>
      <c r="M90" s="27">
        <v>0</v>
      </c>
    </row>
    <row r="91" spans="1:13" x14ac:dyDescent="0.2">
      <c r="A91" s="23" t="s">
        <v>124</v>
      </c>
      <c r="B91" s="24">
        <v>0</v>
      </c>
      <c r="C91" s="25">
        <v>0</v>
      </c>
      <c r="D91" s="26">
        <v>0</v>
      </c>
      <c r="E91" s="24">
        <v>0</v>
      </c>
      <c r="F91" s="25">
        <v>0</v>
      </c>
      <c r="G91" s="26">
        <v>0</v>
      </c>
      <c r="H91" s="24">
        <v>0</v>
      </c>
      <c r="I91" s="25">
        <v>0</v>
      </c>
      <c r="J91" s="26">
        <v>0</v>
      </c>
      <c r="K91" s="24">
        <v>0</v>
      </c>
      <c r="L91" s="61">
        <v>0</v>
      </c>
      <c r="M91" s="27">
        <v>0</v>
      </c>
    </row>
    <row r="92" spans="1:13" x14ac:dyDescent="0.2">
      <c r="A92" s="23" t="s">
        <v>125</v>
      </c>
      <c r="B92" s="24">
        <v>0</v>
      </c>
      <c r="C92" s="25">
        <v>0</v>
      </c>
      <c r="D92" s="26">
        <v>0</v>
      </c>
      <c r="E92" s="24">
        <v>0</v>
      </c>
      <c r="F92" s="25">
        <v>0</v>
      </c>
      <c r="G92" s="26">
        <v>0</v>
      </c>
      <c r="H92" s="24">
        <v>0</v>
      </c>
      <c r="I92" s="25">
        <v>0</v>
      </c>
      <c r="J92" s="26">
        <v>0</v>
      </c>
      <c r="K92" s="24">
        <v>0</v>
      </c>
      <c r="L92" s="61">
        <v>0</v>
      </c>
      <c r="M92" s="27">
        <v>0</v>
      </c>
    </row>
    <row r="93" spans="1:13" x14ac:dyDescent="0.2">
      <c r="A93" s="23" t="s">
        <v>126</v>
      </c>
      <c r="B93" s="24">
        <v>0</v>
      </c>
      <c r="C93" s="25">
        <v>0</v>
      </c>
      <c r="D93" s="26">
        <v>0</v>
      </c>
      <c r="E93" s="24">
        <v>0</v>
      </c>
      <c r="F93" s="25">
        <v>0</v>
      </c>
      <c r="G93" s="26">
        <v>0</v>
      </c>
      <c r="H93" s="24">
        <v>0</v>
      </c>
      <c r="I93" s="25">
        <v>0</v>
      </c>
      <c r="J93" s="26">
        <v>0</v>
      </c>
      <c r="K93" s="24">
        <v>0</v>
      </c>
      <c r="L93" s="61">
        <v>0</v>
      </c>
      <c r="M93" s="27">
        <v>0</v>
      </c>
    </row>
    <row r="94" spans="1:13" x14ac:dyDescent="0.2">
      <c r="A94" s="23" t="s">
        <v>127</v>
      </c>
      <c r="B94" s="24">
        <v>0</v>
      </c>
      <c r="C94" s="25">
        <v>0</v>
      </c>
      <c r="D94" s="26">
        <v>0</v>
      </c>
      <c r="E94" s="24">
        <v>0</v>
      </c>
      <c r="F94" s="25">
        <v>0</v>
      </c>
      <c r="G94" s="26">
        <v>0</v>
      </c>
      <c r="H94" s="24">
        <v>0</v>
      </c>
      <c r="I94" s="25">
        <v>0</v>
      </c>
      <c r="J94" s="26">
        <v>0</v>
      </c>
      <c r="K94" s="24">
        <v>0</v>
      </c>
      <c r="L94" s="61">
        <v>0</v>
      </c>
      <c r="M94" s="27">
        <v>0</v>
      </c>
    </row>
    <row r="95" spans="1:13" x14ac:dyDescent="0.2">
      <c r="A95" s="23" t="s">
        <v>128</v>
      </c>
      <c r="B95" s="24">
        <v>0</v>
      </c>
      <c r="C95" s="25">
        <v>0</v>
      </c>
      <c r="D95" s="26">
        <v>0</v>
      </c>
      <c r="E95" s="24">
        <v>0</v>
      </c>
      <c r="F95" s="25">
        <v>0</v>
      </c>
      <c r="G95" s="26">
        <v>0</v>
      </c>
      <c r="H95" s="24">
        <v>0</v>
      </c>
      <c r="I95" s="25">
        <v>0</v>
      </c>
      <c r="J95" s="26">
        <v>0</v>
      </c>
      <c r="K95" s="24">
        <v>0</v>
      </c>
      <c r="L95" s="61">
        <v>0</v>
      </c>
      <c r="M95" s="27">
        <v>0</v>
      </c>
    </row>
    <row r="96" spans="1:13" x14ac:dyDescent="0.2">
      <c r="A96" s="23" t="s">
        <v>129</v>
      </c>
      <c r="B96" s="24">
        <v>0</v>
      </c>
      <c r="C96" s="25">
        <v>0</v>
      </c>
      <c r="D96" s="26">
        <v>0</v>
      </c>
      <c r="E96" s="24">
        <v>0</v>
      </c>
      <c r="F96" s="25">
        <v>0</v>
      </c>
      <c r="G96" s="26">
        <v>0</v>
      </c>
      <c r="H96" s="24">
        <v>0</v>
      </c>
      <c r="I96" s="25">
        <v>0</v>
      </c>
      <c r="J96" s="26">
        <v>0</v>
      </c>
      <c r="K96" s="24">
        <v>0</v>
      </c>
      <c r="L96" s="61">
        <v>0</v>
      </c>
      <c r="M96" s="27">
        <v>0</v>
      </c>
    </row>
    <row r="97" spans="1:13" x14ac:dyDescent="0.2">
      <c r="A97" s="23" t="s">
        <v>130</v>
      </c>
      <c r="B97" s="24">
        <v>0</v>
      </c>
      <c r="C97" s="25">
        <v>0</v>
      </c>
      <c r="D97" s="26">
        <v>0</v>
      </c>
      <c r="E97" s="24">
        <v>0</v>
      </c>
      <c r="F97" s="25">
        <v>0</v>
      </c>
      <c r="G97" s="26">
        <v>0</v>
      </c>
      <c r="H97" s="24">
        <v>0</v>
      </c>
      <c r="I97" s="25">
        <v>0</v>
      </c>
      <c r="J97" s="26">
        <v>0</v>
      </c>
      <c r="K97" s="24">
        <v>0</v>
      </c>
      <c r="L97" s="61">
        <v>0</v>
      </c>
      <c r="M97" s="27">
        <v>0</v>
      </c>
    </row>
    <row r="98" spans="1:13" x14ac:dyDescent="0.2">
      <c r="A98" s="23" t="s">
        <v>131</v>
      </c>
      <c r="B98" s="24">
        <v>1</v>
      </c>
      <c r="C98" s="25">
        <v>0</v>
      </c>
      <c r="D98" s="26">
        <v>1</v>
      </c>
      <c r="E98" s="24">
        <v>1</v>
      </c>
      <c r="F98" s="25">
        <v>0</v>
      </c>
      <c r="G98" s="26">
        <v>1</v>
      </c>
      <c r="H98" s="24">
        <v>1</v>
      </c>
      <c r="I98" s="25">
        <v>0</v>
      </c>
      <c r="J98" s="26">
        <v>1</v>
      </c>
      <c r="K98" s="24">
        <v>1</v>
      </c>
      <c r="L98" s="61">
        <v>1</v>
      </c>
      <c r="M98" s="27">
        <v>39.5</v>
      </c>
    </row>
    <row r="99" spans="1:13" x14ac:dyDescent="0.2">
      <c r="A99" s="23" t="s">
        <v>132</v>
      </c>
      <c r="B99" s="24">
        <v>0</v>
      </c>
      <c r="C99" s="25">
        <v>0</v>
      </c>
      <c r="D99" s="26">
        <v>0</v>
      </c>
      <c r="E99" s="24">
        <v>0</v>
      </c>
      <c r="F99" s="25">
        <v>0</v>
      </c>
      <c r="G99" s="26">
        <v>0</v>
      </c>
      <c r="H99" s="24">
        <v>0</v>
      </c>
      <c r="I99" s="25">
        <v>0</v>
      </c>
      <c r="J99" s="26">
        <v>0</v>
      </c>
      <c r="K99" s="24">
        <v>0</v>
      </c>
      <c r="L99" s="61">
        <v>0</v>
      </c>
      <c r="M99" s="27">
        <v>0</v>
      </c>
    </row>
    <row r="100" spans="1:13" x14ac:dyDescent="0.2">
      <c r="A100" s="23" t="s">
        <v>133</v>
      </c>
      <c r="B100" s="24">
        <v>1</v>
      </c>
      <c r="C100" s="25">
        <v>1</v>
      </c>
      <c r="D100" s="26">
        <v>0</v>
      </c>
      <c r="E100" s="24">
        <v>1</v>
      </c>
      <c r="F100" s="25">
        <v>1</v>
      </c>
      <c r="G100" s="26">
        <v>0</v>
      </c>
      <c r="H100" s="24">
        <v>1</v>
      </c>
      <c r="I100" s="25">
        <v>1</v>
      </c>
      <c r="J100" s="26">
        <v>0</v>
      </c>
      <c r="K100" s="24">
        <v>6</v>
      </c>
      <c r="L100" s="61">
        <v>4.2799999999999994</v>
      </c>
      <c r="M100" s="27">
        <v>43.261682242990659</v>
      </c>
    </row>
    <row r="101" spans="1:13" x14ac:dyDescent="0.2">
      <c r="A101" s="23" t="s">
        <v>134</v>
      </c>
      <c r="B101" s="24">
        <v>1</v>
      </c>
      <c r="C101" s="25">
        <v>0</v>
      </c>
      <c r="D101" s="26">
        <v>1</v>
      </c>
      <c r="E101" s="24">
        <v>1</v>
      </c>
      <c r="F101" s="25">
        <v>0</v>
      </c>
      <c r="G101" s="26">
        <v>1</v>
      </c>
      <c r="H101" s="24">
        <v>1</v>
      </c>
      <c r="I101" s="25">
        <v>0</v>
      </c>
      <c r="J101" s="26">
        <v>1</v>
      </c>
      <c r="K101" s="24">
        <v>3</v>
      </c>
      <c r="L101" s="61">
        <v>2.2000000000000002</v>
      </c>
      <c r="M101" s="27">
        <v>37.318181818181813</v>
      </c>
    </row>
    <row r="102" spans="1:13" ht="13.5" thickBot="1" x14ac:dyDescent="0.25">
      <c r="A102" s="28" t="s">
        <v>135</v>
      </c>
      <c r="B102" s="29">
        <v>0</v>
      </c>
      <c r="C102" s="30">
        <v>0</v>
      </c>
      <c r="D102" s="31">
        <v>0</v>
      </c>
      <c r="E102" s="29">
        <v>0</v>
      </c>
      <c r="F102" s="30">
        <v>0</v>
      </c>
      <c r="G102" s="31">
        <v>0</v>
      </c>
      <c r="H102" s="29">
        <v>0</v>
      </c>
      <c r="I102" s="30">
        <v>0</v>
      </c>
      <c r="J102" s="31">
        <v>0</v>
      </c>
      <c r="K102" s="29">
        <v>0</v>
      </c>
      <c r="L102" s="74">
        <v>0</v>
      </c>
      <c r="M102" s="32">
        <v>0</v>
      </c>
    </row>
    <row r="103" spans="1:13" ht="13.5" thickBot="1" x14ac:dyDescent="0.25">
      <c r="A103" s="1185" t="s">
        <v>115</v>
      </c>
      <c r="B103" s="1186">
        <v>6</v>
      </c>
      <c r="C103" s="1187">
        <v>4</v>
      </c>
      <c r="D103" s="1188">
        <v>2</v>
      </c>
      <c r="E103" s="1186">
        <v>6</v>
      </c>
      <c r="F103" s="1187">
        <v>4</v>
      </c>
      <c r="G103" s="1188">
        <v>2</v>
      </c>
      <c r="H103" s="1186">
        <v>6</v>
      </c>
      <c r="I103" s="1187">
        <v>4</v>
      </c>
      <c r="J103" s="1188">
        <v>2</v>
      </c>
      <c r="K103" s="1186">
        <v>22</v>
      </c>
      <c r="L103" s="1189">
        <v>15.399999999999999</v>
      </c>
      <c r="M103" s="1190">
        <v>43.961038961038959</v>
      </c>
    </row>
    <row r="105" spans="1:13" ht="13.5" thickBot="1" x14ac:dyDescent="0.25">
      <c r="A105" s="11" t="s">
        <v>324</v>
      </c>
      <c r="B105" s="11"/>
    </row>
    <row r="106" spans="1:13" ht="12.75" customHeight="1" x14ac:dyDescent="0.2">
      <c r="A106" s="1010" t="s">
        <v>113</v>
      </c>
      <c r="B106" s="1004" t="s">
        <v>5</v>
      </c>
      <c r="C106" s="1005"/>
      <c r="D106" s="1006"/>
      <c r="E106" s="1004" t="s">
        <v>6</v>
      </c>
      <c r="F106" s="1005"/>
      <c r="G106" s="1006"/>
      <c r="H106" s="1004" t="s">
        <v>7</v>
      </c>
      <c r="I106" s="1005"/>
      <c r="J106" s="1006"/>
      <c r="K106" s="1004" t="s">
        <v>200</v>
      </c>
      <c r="L106" s="1005"/>
      <c r="M106" s="1006"/>
    </row>
    <row r="107" spans="1:13" ht="26.25" thickBot="1" x14ac:dyDescent="0.25">
      <c r="A107" s="1011"/>
      <c r="B107" s="12" t="s">
        <v>115</v>
      </c>
      <c r="C107" s="13" t="s">
        <v>116</v>
      </c>
      <c r="D107" s="14" t="s">
        <v>117</v>
      </c>
      <c r="E107" s="12" t="s">
        <v>115</v>
      </c>
      <c r="F107" s="13" t="s">
        <v>116</v>
      </c>
      <c r="G107" s="14" t="s">
        <v>117</v>
      </c>
      <c r="H107" s="12" t="s">
        <v>115</v>
      </c>
      <c r="I107" s="13" t="s">
        <v>116</v>
      </c>
      <c r="J107" s="14" t="s">
        <v>117</v>
      </c>
      <c r="K107" s="15" t="s">
        <v>118</v>
      </c>
      <c r="L107" s="954" t="s">
        <v>119</v>
      </c>
      <c r="M107" s="16" t="s">
        <v>120</v>
      </c>
    </row>
    <row r="108" spans="1:13" x14ac:dyDescent="0.2">
      <c r="A108" s="17" t="s">
        <v>121</v>
      </c>
      <c r="B108" s="18">
        <v>7</v>
      </c>
      <c r="C108" s="19">
        <v>1</v>
      </c>
      <c r="D108" s="20">
        <v>6</v>
      </c>
      <c r="E108" s="18">
        <v>8</v>
      </c>
      <c r="F108" s="19">
        <v>2</v>
      </c>
      <c r="G108" s="20">
        <v>6</v>
      </c>
      <c r="H108" s="18">
        <v>8</v>
      </c>
      <c r="I108" s="19">
        <v>2</v>
      </c>
      <c r="J108" s="20">
        <v>6</v>
      </c>
      <c r="K108" s="21">
        <v>53</v>
      </c>
      <c r="L108" s="56">
        <v>43.84</v>
      </c>
      <c r="M108" s="22">
        <v>40.281934306569347</v>
      </c>
    </row>
    <row r="109" spans="1:13" x14ac:dyDescent="0.2">
      <c r="A109" s="23" t="s">
        <v>123</v>
      </c>
      <c r="B109" s="24">
        <v>0</v>
      </c>
      <c r="C109" s="25">
        <v>0</v>
      </c>
      <c r="D109" s="26">
        <v>0</v>
      </c>
      <c r="E109" s="24">
        <v>0</v>
      </c>
      <c r="F109" s="25">
        <v>0</v>
      </c>
      <c r="G109" s="26">
        <v>0</v>
      </c>
      <c r="H109" s="24">
        <v>0</v>
      </c>
      <c r="I109" s="25">
        <v>0</v>
      </c>
      <c r="J109" s="26">
        <v>0</v>
      </c>
      <c r="K109" s="24">
        <v>0</v>
      </c>
      <c r="L109" s="61">
        <v>0</v>
      </c>
      <c r="M109" s="27">
        <v>0</v>
      </c>
    </row>
    <row r="110" spans="1:13" x14ac:dyDescent="0.2">
      <c r="A110" s="23" t="s">
        <v>124</v>
      </c>
      <c r="B110" s="24">
        <v>0</v>
      </c>
      <c r="C110" s="25">
        <v>0</v>
      </c>
      <c r="D110" s="26">
        <v>0</v>
      </c>
      <c r="E110" s="24">
        <v>0</v>
      </c>
      <c r="F110" s="25">
        <v>0</v>
      </c>
      <c r="G110" s="26">
        <v>0</v>
      </c>
      <c r="H110" s="24">
        <v>0</v>
      </c>
      <c r="I110" s="25">
        <v>0</v>
      </c>
      <c r="J110" s="26">
        <v>0</v>
      </c>
      <c r="K110" s="24">
        <v>0</v>
      </c>
      <c r="L110" s="61">
        <v>0</v>
      </c>
      <c r="M110" s="27">
        <v>0</v>
      </c>
    </row>
    <row r="111" spans="1:13" x14ac:dyDescent="0.2">
      <c r="A111" s="23" t="s">
        <v>125</v>
      </c>
      <c r="B111" s="24">
        <v>0</v>
      </c>
      <c r="C111" s="25">
        <v>0</v>
      </c>
      <c r="D111" s="26">
        <v>0</v>
      </c>
      <c r="E111" s="24">
        <v>0</v>
      </c>
      <c r="F111" s="25">
        <v>0</v>
      </c>
      <c r="G111" s="26">
        <v>0</v>
      </c>
      <c r="H111" s="24">
        <v>0</v>
      </c>
      <c r="I111" s="25">
        <v>0</v>
      </c>
      <c r="J111" s="26">
        <v>0</v>
      </c>
      <c r="K111" s="24">
        <v>0</v>
      </c>
      <c r="L111" s="61">
        <v>0</v>
      </c>
      <c r="M111" s="27">
        <v>0</v>
      </c>
    </row>
    <row r="112" spans="1:13" x14ac:dyDescent="0.2">
      <c r="A112" s="23" t="s">
        <v>126</v>
      </c>
      <c r="B112" s="24">
        <v>0</v>
      </c>
      <c r="C112" s="25">
        <v>0</v>
      </c>
      <c r="D112" s="26">
        <v>0</v>
      </c>
      <c r="E112" s="24">
        <v>0</v>
      </c>
      <c r="F112" s="25">
        <v>0</v>
      </c>
      <c r="G112" s="26">
        <v>0</v>
      </c>
      <c r="H112" s="24">
        <v>0</v>
      </c>
      <c r="I112" s="25">
        <v>0</v>
      </c>
      <c r="J112" s="26">
        <v>0</v>
      </c>
      <c r="K112" s="24">
        <v>0</v>
      </c>
      <c r="L112" s="61">
        <v>0</v>
      </c>
      <c r="M112" s="27">
        <v>0</v>
      </c>
    </row>
    <row r="113" spans="1:13" x14ac:dyDescent="0.2">
      <c r="A113" s="23" t="s">
        <v>127</v>
      </c>
      <c r="B113" s="24">
        <v>0</v>
      </c>
      <c r="C113" s="25">
        <v>0</v>
      </c>
      <c r="D113" s="26">
        <v>0</v>
      </c>
      <c r="E113" s="24">
        <v>0</v>
      </c>
      <c r="F113" s="25">
        <v>0</v>
      </c>
      <c r="G113" s="26">
        <v>0</v>
      </c>
      <c r="H113" s="24">
        <v>0</v>
      </c>
      <c r="I113" s="25">
        <v>0</v>
      </c>
      <c r="J113" s="26">
        <v>0</v>
      </c>
      <c r="K113" s="24">
        <v>0</v>
      </c>
      <c r="L113" s="61">
        <v>0</v>
      </c>
      <c r="M113" s="27">
        <v>0</v>
      </c>
    </row>
    <row r="114" spans="1:13" x14ac:dyDescent="0.2">
      <c r="A114" s="23" t="s">
        <v>128</v>
      </c>
      <c r="B114" s="24">
        <v>1</v>
      </c>
      <c r="C114" s="25">
        <v>0</v>
      </c>
      <c r="D114" s="26">
        <v>1</v>
      </c>
      <c r="E114" s="24">
        <v>2</v>
      </c>
      <c r="F114" s="25">
        <v>0</v>
      </c>
      <c r="G114" s="26">
        <v>2</v>
      </c>
      <c r="H114" s="24">
        <v>2</v>
      </c>
      <c r="I114" s="25">
        <v>0</v>
      </c>
      <c r="J114" s="26">
        <v>2</v>
      </c>
      <c r="K114" s="24">
        <v>6</v>
      </c>
      <c r="L114" s="61">
        <v>5.05</v>
      </c>
      <c r="M114" s="27">
        <v>31.905940594059405</v>
      </c>
    </row>
    <row r="115" spans="1:13" x14ac:dyDescent="0.2">
      <c r="A115" s="23" t="s">
        <v>129</v>
      </c>
      <c r="B115" s="24">
        <v>1</v>
      </c>
      <c r="C115" s="25">
        <v>0</v>
      </c>
      <c r="D115" s="26">
        <v>1</v>
      </c>
      <c r="E115" s="24">
        <v>1</v>
      </c>
      <c r="F115" s="25">
        <v>0</v>
      </c>
      <c r="G115" s="26">
        <v>1</v>
      </c>
      <c r="H115" s="24">
        <v>1</v>
      </c>
      <c r="I115" s="25">
        <v>0</v>
      </c>
      <c r="J115" s="26">
        <v>1</v>
      </c>
      <c r="K115" s="24">
        <v>10</v>
      </c>
      <c r="L115" s="61">
        <v>9.7199999999999989</v>
      </c>
      <c r="M115" s="27">
        <v>44.137860082304528</v>
      </c>
    </row>
    <row r="116" spans="1:13" x14ac:dyDescent="0.2">
      <c r="A116" s="23" t="s">
        <v>130</v>
      </c>
      <c r="B116" s="24">
        <v>1</v>
      </c>
      <c r="C116" s="25">
        <v>0</v>
      </c>
      <c r="D116" s="26">
        <v>1</v>
      </c>
      <c r="E116" s="24">
        <v>1</v>
      </c>
      <c r="F116" s="25">
        <v>0</v>
      </c>
      <c r="G116" s="26">
        <v>1</v>
      </c>
      <c r="H116" s="24">
        <v>1</v>
      </c>
      <c r="I116" s="25">
        <v>0</v>
      </c>
      <c r="J116" s="26">
        <v>1</v>
      </c>
      <c r="K116" s="24">
        <v>3</v>
      </c>
      <c r="L116" s="61">
        <v>3</v>
      </c>
      <c r="M116" s="27">
        <v>47.5</v>
      </c>
    </row>
    <row r="117" spans="1:13" x14ac:dyDescent="0.2">
      <c r="A117" s="23" t="s">
        <v>131</v>
      </c>
      <c r="B117" s="24">
        <v>0</v>
      </c>
      <c r="C117" s="25">
        <v>0</v>
      </c>
      <c r="D117" s="26">
        <v>0</v>
      </c>
      <c r="E117" s="24">
        <v>0</v>
      </c>
      <c r="F117" s="25">
        <v>0</v>
      </c>
      <c r="G117" s="26">
        <v>0</v>
      </c>
      <c r="H117" s="24">
        <v>0</v>
      </c>
      <c r="I117" s="25">
        <v>0</v>
      </c>
      <c r="J117" s="26">
        <v>0</v>
      </c>
      <c r="K117" s="24">
        <v>0</v>
      </c>
      <c r="L117" s="61">
        <v>0</v>
      </c>
      <c r="M117" s="27">
        <v>0</v>
      </c>
    </row>
    <row r="118" spans="1:13" x14ac:dyDescent="0.2">
      <c r="A118" s="23" t="s">
        <v>132</v>
      </c>
      <c r="B118" s="24">
        <v>2</v>
      </c>
      <c r="C118" s="25">
        <v>0</v>
      </c>
      <c r="D118" s="26">
        <v>2</v>
      </c>
      <c r="E118" s="24">
        <v>2</v>
      </c>
      <c r="F118" s="25">
        <v>0</v>
      </c>
      <c r="G118" s="26">
        <v>2</v>
      </c>
      <c r="H118" s="24">
        <v>2</v>
      </c>
      <c r="I118" s="25">
        <v>0</v>
      </c>
      <c r="J118" s="26">
        <v>2</v>
      </c>
      <c r="K118" s="24">
        <v>17</v>
      </c>
      <c r="L118" s="61">
        <v>11.36</v>
      </c>
      <c r="M118" s="27">
        <v>39.547535211267608</v>
      </c>
    </row>
    <row r="119" spans="1:13" x14ac:dyDescent="0.2">
      <c r="A119" s="23" t="s">
        <v>133</v>
      </c>
      <c r="B119" s="24">
        <v>2</v>
      </c>
      <c r="C119" s="25">
        <v>0</v>
      </c>
      <c r="D119" s="26">
        <v>2</v>
      </c>
      <c r="E119" s="24">
        <v>2</v>
      </c>
      <c r="F119" s="25">
        <v>0</v>
      </c>
      <c r="G119" s="26">
        <v>2</v>
      </c>
      <c r="H119" s="24">
        <v>4</v>
      </c>
      <c r="I119" s="25">
        <v>0</v>
      </c>
      <c r="J119" s="26">
        <v>4</v>
      </c>
      <c r="K119" s="24">
        <v>5</v>
      </c>
      <c r="L119" s="61">
        <v>1.5</v>
      </c>
      <c r="M119" s="27">
        <v>48.086666666666666</v>
      </c>
    </row>
    <row r="120" spans="1:13" x14ac:dyDescent="0.2">
      <c r="A120" s="23" t="s">
        <v>134</v>
      </c>
      <c r="B120" s="24">
        <v>3</v>
      </c>
      <c r="C120" s="25">
        <v>0</v>
      </c>
      <c r="D120" s="26">
        <v>3</v>
      </c>
      <c r="E120" s="24">
        <v>3</v>
      </c>
      <c r="F120" s="25">
        <v>0</v>
      </c>
      <c r="G120" s="26">
        <v>3</v>
      </c>
      <c r="H120" s="24">
        <v>3</v>
      </c>
      <c r="I120" s="25">
        <v>0</v>
      </c>
      <c r="J120" s="26">
        <v>3</v>
      </c>
      <c r="K120" s="24">
        <v>10</v>
      </c>
      <c r="L120" s="61">
        <v>6.18</v>
      </c>
      <c r="M120" s="27">
        <v>37.132686084142392</v>
      </c>
    </row>
    <row r="121" spans="1:13" ht="13.5" thickBot="1" x14ac:dyDescent="0.25">
      <c r="A121" s="28" t="s">
        <v>135</v>
      </c>
      <c r="B121" s="29">
        <v>2</v>
      </c>
      <c r="C121" s="30">
        <v>0</v>
      </c>
      <c r="D121" s="31">
        <v>2</v>
      </c>
      <c r="E121" s="29">
        <v>2</v>
      </c>
      <c r="F121" s="30">
        <v>0</v>
      </c>
      <c r="G121" s="31">
        <v>2</v>
      </c>
      <c r="H121" s="29">
        <v>2</v>
      </c>
      <c r="I121" s="30">
        <v>0</v>
      </c>
      <c r="J121" s="31">
        <v>2</v>
      </c>
      <c r="K121" s="29">
        <v>8</v>
      </c>
      <c r="L121" s="74">
        <v>7.91</v>
      </c>
      <c r="M121" s="32">
        <v>39.259797724399498</v>
      </c>
    </row>
    <row r="122" spans="1:13" ht="13.5" thickBot="1" x14ac:dyDescent="0.25">
      <c r="A122" s="1185" t="s">
        <v>115</v>
      </c>
      <c r="B122" s="1186">
        <v>19</v>
      </c>
      <c r="C122" s="1187">
        <v>1</v>
      </c>
      <c r="D122" s="1188">
        <v>18</v>
      </c>
      <c r="E122" s="1186">
        <v>21</v>
      </c>
      <c r="F122" s="1187">
        <v>2</v>
      </c>
      <c r="G122" s="1188">
        <v>19</v>
      </c>
      <c r="H122" s="1186">
        <v>23</v>
      </c>
      <c r="I122" s="1187">
        <v>2</v>
      </c>
      <c r="J122" s="1188">
        <v>21</v>
      </c>
      <c r="K122" s="1186">
        <v>112</v>
      </c>
      <c r="L122" s="1189">
        <v>88.56</v>
      </c>
      <c r="M122" s="1190">
        <v>40.19896115627823</v>
      </c>
    </row>
    <row r="124" spans="1:13" ht="13.5" thickBot="1" x14ac:dyDescent="0.25">
      <c r="A124" s="11" t="s">
        <v>325</v>
      </c>
      <c r="B124" s="11"/>
    </row>
    <row r="125" spans="1:13" ht="12.75" customHeight="1" x14ac:dyDescent="0.2">
      <c r="A125" s="1010" t="s">
        <v>113</v>
      </c>
      <c r="B125" s="1004" t="s">
        <v>5</v>
      </c>
      <c r="C125" s="1005"/>
      <c r="D125" s="1006"/>
      <c r="E125" s="1004" t="s">
        <v>6</v>
      </c>
      <c r="F125" s="1005"/>
      <c r="G125" s="1006"/>
      <c r="H125" s="1004" t="s">
        <v>7</v>
      </c>
      <c r="I125" s="1005"/>
      <c r="J125" s="1006"/>
      <c r="K125" s="1004" t="s">
        <v>200</v>
      </c>
      <c r="L125" s="1005"/>
      <c r="M125" s="1006"/>
    </row>
    <row r="126" spans="1:13" ht="26.25" thickBot="1" x14ac:dyDescent="0.25">
      <c r="A126" s="1011"/>
      <c r="B126" s="12" t="s">
        <v>115</v>
      </c>
      <c r="C126" s="13" t="s">
        <v>116</v>
      </c>
      <c r="D126" s="14" t="s">
        <v>117</v>
      </c>
      <c r="E126" s="12" t="s">
        <v>115</v>
      </c>
      <c r="F126" s="13" t="s">
        <v>116</v>
      </c>
      <c r="G126" s="14" t="s">
        <v>117</v>
      </c>
      <c r="H126" s="12" t="s">
        <v>115</v>
      </c>
      <c r="I126" s="13" t="s">
        <v>116</v>
      </c>
      <c r="J126" s="14" t="s">
        <v>117</v>
      </c>
      <c r="K126" s="15" t="s">
        <v>118</v>
      </c>
      <c r="L126" s="954" t="s">
        <v>119</v>
      </c>
      <c r="M126" s="16" t="s">
        <v>120</v>
      </c>
    </row>
    <row r="127" spans="1:13" x14ac:dyDescent="0.2">
      <c r="A127" s="17" t="s">
        <v>121</v>
      </c>
      <c r="B127" s="18">
        <v>5</v>
      </c>
      <c r="C127" s="19">
        <v>3</v>
      </c>
      <c r="D127" s="20">
        <v>2</v>
      </c>
      <c r="E127" s="18">
        <v>5</v>
      </c>
      <c r="F127" s="19">
        <v>3</v>
      </c>
      <c r="G127" s="20">
        <v>2</v>
      </c>
      <c r="H127" s="18">
        <v>5</v>
      </c>
      <c r="I127" s="19">
        <v>3</v>
      </c>
      <c r="J127" s="20">
        <v>2</v>
      </c>
      <c r="K127" s="21">
        <v>15</v>
      </c>
      <c r="L127" s="56">
        <v>11.43</v>
      </c>
      <c r="M127" s="22">
        <v>29.678477690288712</v>
      </c>
    </row>
    <row r="128" spans="1:13" x14ac:dyDescent="0.2">
      <c r="A128" s="23" t="s">
        <v>123</v>
      </c>
      <c r="B128" s="24">
        <v>0</v>
      </c>
      <c r="C128" s="25">
        <v>0</v>
      </c>
      <c r="D128" s="26">
        <v>0</v>
      </c>
      <c r="E128" s="24">
        <v>0</v>
      </c>
      <c r="F128" s="25">
        <v>0</v>
      </c>
      <c r="G128" s="26">
        <v>0</v>
      </c>
      <c r="H128" s="24">
        <v>0</v>
      </c>
      <c r="I128" s="25">
        <v>0</v>
      </c>
      <c r="J128" s="26">
        <v>0</v>
      </c>
      <c r="K128" s="24">
        <v>0</v>
      </c>
      <c r="L128" s="61">
        <v>0</v>
      </c>
      <c r="M128" s="27">
        <v>0</v>
      </c>
    </row>
    <row r="129" spans="1:13" x14ac:dyDescent="0.2">
      <c r="A129" s="23" t="s">
        <v>124</v>
      </c>
      <c r="B129" s="24">
        <v>1</v>
      </c>
      <c r="C129" s="25">
        <v>0</v>
      </c>
      <c r="D129" s="26">
        <v>1</v>
      </c>
      <c r="E129" s="24">
        <v>1</v>
      </c>
      <c r="F129" s="25">
        <v>0</v>
      </c>
      <c r="G129" s="26">
        <v>1</v>
      </c>
      <c r="H129" s="24">
        <v>1</v>
      </c>
      <c r="I129" s="25">
        <v>0</v>
      </c>
      <c r="J129" s="26">
        <v>1</v>
      </c>
      <c r="K129" s="24">
        <v>2</v>
      </c>
      <c r="L129" s="61">
        <v>1.71</v>
      </c>
      <c r="M129" s="27">
        <v>39.406432748538016</v>
      </c>
    </row>
    <row r="130" spans="1:13" x14ac:dyDescent="0.2">
      <c r="A130" s="23" t="s">
        <v>125</v>
      </c>
      <c r="B130" s="24">
        <v>0</v>
      </c>
      <c r="C130" s="25">
        <v>0</v>
      </c>
      <c r="D130" s="26">
        <v>0</v>
      </c>
      <c r="E130" s="24">
        <v>0</v>
      </c>
      <c r="F130" s="25">
        <v>0</v>
      </c>
      <c r="G130" s="26">
        <v>0</v>
      </c>
      <c r="H130" s="24">
        <v>0</v>
      </c>
      <c r="I130" s="25">
        <v>0</v>
      </c>
      <c r="J130" s="26">
        <v>0</v>
      </c>
      <c r="K130" s="24">
        <v>0</v>
      </c>
      <c r="L130" s="61">
        <v>0</v>
      </c>
      <c r="M130" s="27">
        <v>0</v>
      </c>
    </row>
    <row r="131" spans="1:13" x14ac:dyDescent="0.2">
      <c r="A131" s="23" t="s">
        <v>126</v>
      </c>
      <c r="B131" s="24">
        <v>0</v>
      </c>
      <c r="C131" s="25">
        <v>0</v>
      </c>
      <c r="D131" s="26">
        <v>0</v>
      </c>
      <c r="E131" s="24">
        <v>0</v>
      </c>
      <c r="F131" s="25">
        <v>0</v>
      </c>
      <c r="G131" s="26">
        <v>0</v>
      </c>
      <c r="H131" s="24">
        <v>0</v>
      </c>
      <c r="I131" s="25">
        <v>0</v>
      </c>
      <c r="J131" s="26">
        <v>0</v>
      </c>
      <c r="K131" s="24">
        <v>0</v>
      </c>
      <c r="L131" s="61">
        <v>0</v>
      </c>
      <c r="M131" s="27">
        <v>0</v>
      </c>
    </row>
    <row r="132" spans="1:13" x14ac:dyDescent="0.2">
      <c r="A132" s="23" t="s">
        <v>127</v>
      </c>
      <c r="B132" s="24">
        <v>0</v>
      </c>
      <c r="C132" s="25">
        <v>0</v>
      </c>
      <c r="D132" s="26">
        <v>0</v>
      </c>
      <c r="E132" s="24">
        <v>0</v>
      </c>
      <c r="F132" s="25">
        <v>0</v>
      </c>
      <c r="G132" s="26">
        <v>0</v>
      </c>
      <c r="H132" s="24">
        <v>0</v>
      </c>
      <c r="I132" s="25">
        <v>0</v>
      </c>
      <c r="J132" s="26">
        <v>0</v>
      </c>
      <c r="K132" s="24">
        <v>0</v>
      </c>
      <c r="L132" s="61">
        <v>0</v>
      </c>
      <c r="M132" s="27">
        <v>0</v>
      </c>
    </row>
    <row r="133" spans="1:13" x14ac:dyDescent="0.2">
      <c r="A133" s="23" t="s">
        <v>128</v>
      </c>
      <c r="B133" s="24">
        <v>0</v>
      </c>
      <c r="C133" s="25">
        <v>0</v>
      </c>
      <c r="D133" s="26">
        <v>0</v>
      </c>
      <c r="E133" s="24">
        <v>0</v>
      </c>
      <c r="F133" s="25">
        <v>0</v>
      </c>
      <c r="G133" s="26">
        <v>0</v>
      </c>
      <c r="H133" s="24">
        <v>0</v>
      </c>
      <c r="I133" s="25">
        <v>0</v>
      </c>
      <c r="J133" s="26">
        <v>0</v>
      </c>
      <c r="K133" s="24">
        <v>0</v>
      </c>
      <c r="L133" s="61">
        <v>0</v>
      </c>
      <c r="M133" s="27">
        <v>0</v>
      </c>
    </row>
    <row r="134" spans="1:13" x14ac:dyDescent="0.2">
      <c r="A134" s="23" t="s">
        <v>129</v>
      </c>
      <c r="B134" s="24">
        <v>0</v>
      </c>
      <c r="C134" s="25">
        <v>0</v>
      </c>
      <c r="D134" s="26">
        <v>0</v>
      </c>
      <c r="E134" s="24">
        <v>0</v>
      </c>
      <c r="F134" s="25">
        <v>0</v>
      </c>
      <c r="G134" s="26">
        <v>0</v>
      </c>
      <c r="H134" s="24">
        <v>0</v>
      </c>
      <c r="I134" s="25">
        <v>0</v>
      </c>
      <c r="J134" s="26">
        <v>0</v>
      </c>
      <c r="K134" s="24">
        <v>0</v>
      </c>
      <c r="L134" s="61">
        <v>0</v>
      </c>
      <c r="M134" s="27">
        <v>0</v>
      </c>
    </row>
    <row r="135" spans="1:13" x14ac:dyDescent="0.2">
      <c r="A135" s="23" t="s">
        <v>130</v>
      </c>
      <c r="B135" s="24">
        <v>1</v>
      </c>
      <c r="C135" s="25">
        <v>0</v>
      </c>
      <c r="D135" s="26">
        <v>1</v>
      </c>
      <c r="E135" s="24">
        <v>1</v>
      </c>
      <c r="F135" s="25">
        <v>0</v>
      </c>
      <c r="G135" s="26">
        <v>1</v>
      </c>
      <c r="H135" s="24">
        <v>1</v>
      </c>
      <c r="I135" s="25">
        <v>0</v>
      </c>
      <c r="J135" s="26">
        <v>1</v>
      </c>
      <c r="K135" s="24">
        <v>1</v>
      </c>
      <c r="L135" s="61">
        <v>1</v>
      </c>
      <c r="M135" s="27">
        <v>59.5</v>
      </c>
    </row>
    <row r="136" spans="1:13" x14ac:dyDescent="0.2">
      <c r="A136" s="23" t="s">
        <v>131</v>
      </c>
      <c r="B136" s="24">
        <v>0</v>
      </c>
      <c r="C136" s="25">
        <v>0</v>
      </c>
      <c r="D136" s="26">
        <v>0</v>
      </c>
      <c r="E136" s="24">
        <v>0</v>
      </c>
      <c r="F136" s="25">
        <v>0</v>
      </c>
      <c r="G136" s="26">
        <v>0</v>
      </c>
      <c r="H136" s="24">
        <v>0</v>
      </c>
      <c r="I136" s="25">
        <v>0</v>
      </c>
      <c r="J136" s="26">
        <v>0</v>
      </c>
      <c r="K136" s="24">
        <v>0</v>
      </c>
      <c r="L136" s="61">
        <v>0</v>
      </c>
      <c r="M136" s="27">
        <v>0</v>
      </c>
    </row>
    <row r="137" spans="1:13" x14ac:dyDescent="0.2">
      <c r="A137" s="23" t="s">
        <v>132</v>
      </c>
      <c r="B137" s="24">
        <v>4</v>
      </c>
      <c r="C137" s="25">
        <v>3</v>
      </c>
      <c r="D137" s="26">
        <v>1</v>
      </c>
      <c r="E137" s="24">
        <v>4</v>
      </c>
      <c r="F137" s="25">
        <v>3</v>
      </c>
      <c r="G137" s="26">
        <v>1</v>
      </c>
      <c r="H137" s="24">
        <v>5</v>
      </c>
      <c r="I137" s="25">
        <v>3</v>
      </c>
      <c r="J137" s="26">
        <v>2</v>
      </c>
      <c r="K137" s="24">
        <v>12</v>
      </c>
      <c r="L137" s="61">
        <v>6.08</v>
      </c>
      <c r="M137" s="27">
        <v>35.967105263157897</v>
      </c>
    </row>
    <row r="138" spans="1:13" x14ac:dyDescent="0.2">
      <c r="A138" s="23" t="s">
        <v>133</v>
      </c>
      <c r="B138" s="24">
        <v>2</v>
      </c>
      <c r="C138" s="25">
        <v>0</v>
      </c>
      <c r="D138" s="26">
        <v>2</v>
      </c>
      <c r="E138" s="24">
        <v>2</v>
      </c>
      <c r="F138" s="25">
        <v>0</v>
      </c>
      <c r="G138" s="26">
        <v>2</v>
      </c>
      <c r="H138" s="24">
        <v>2</v>
      </c>
      <c r="I138" s="25">
        <v>0</v>
      </c>
      <c r="J138" s="26">
        <v>2</v>
      </c>
      <c r="K138" s="24">
        <v>4</v>
      </c>
      <c r="L138" s="61">
        <v>3.1399999999999997</v>
      </c>
      <c r="M138" s="27">
        <v>36.942675159235669</v>
      </c>
    </row>
    <row r="139" spans="1:13" x14ac:dyDescent="0.2">
      <c r="A139" s="23" t="s">
        <v>134</v>
      </c>
      <c r="B139" s="24">
        <v>3</v>
      </c>
      <c r="C139" s="25">
        <v>1</v>
      </c>
      <c r="D139" s="26">
        <v>2</v>
      </c>
      <c r="E139" s="24">
        <v>3</v>
      </c>
      <c r="F139" s="25">
        <v>1</v>
      </c>
      <c r="G139" s="26">
        <v>2</v>
      </c>
      <c r="H139" s="24">
        <v>6</v>
      </c>
      <c r="I139" s="25">
        <v>1</v>
      </c>
      <c r="J139" s="26">
        <v>5</v>
      </c>
      <c r="K139" s="24">
        <v>18</v>
      </c>
      <c r="L139" s="61">
        <v>16.049999999999997</v>
      </c>
      <c r="M139" s="27">
        <v>40.0177570093458</v>
      </c>
    </row>
    <row r="140" spans="1:13" ht="13.5" thickBot="1" x14ac:dyDescent="0.25">
      <c r="A140" s="28" t="s">
        <v>135</v>
      </c>
      <c r="B140" s="29">
        <v>0</v>
      </c>
      <c r="C140" s="30">
        <v>0</v>
      </c>
      <c r="D140" s="31">
        <v>0</v>
      </c>
      <c r="E140" s="29">
        <v>0</v>
      </c>
      <c r="F140" s="30">
        <v>0</v>
      </c>
      <c r="G140" s="31">
        <v>0</v>
      </c>
      <c r="H140" s="29">
        <v>0</v>
      </c>
      <c r="I140" s="30">
        <v>0</v>
      </c>
      <c r="J140" s="31">
        <v>0</v>
      </c>
      <c r="K140" s="29">
        <v>0</v>
      </c>
      <c r="L140" s="74">
        <v>0</v>
      </c>
      <c r="M140" s="32">
        <v>0</v>
      </c>
    </row>
    <row r="141" spans="1:13" ht="13.5" thickBot="1" x14ac:dyDescent="0.25">
      <c r="A141" s="1185" t="s">
        <v>115</v>
      </c>
      <c r="B141" s="1186">
        <v>16</v>
      </c>
      <c r="C141" s="1187">
        <v>7</v>
      </c>
      <c r="D141" s="1188">
        <v>9</v>
      </c>
      <c r="E141" s="1186">
        <v>16</v>
      </c>
      <c r="F141" s="1187">
        <v>7</v>
      </c>
      <c r="G141" s="1188">
        <v>9</v>
      </c>
      <c r="H141" s="1186">
        <v>20</v>
      </c>
      <c r="I141" s="1187">
        <v>7</v>
      </c>
      <c r="J141" s="1188">
        <v>13</v>
      </c>
      <c r="K141" s="1186">
        <v>52</v>
      </c>
      <c r="L141" s="1189">
        <v>39.409999999999997</v>
      </c>
      <c r="M141" s="1190">
        <v>36.616975386957627</v>
      </c>
    </row>
    <row r="143" spans="1:13" ht="13.5" thickBot="1" x14ac:dyDescent="0.25">
      <c r="A143" s="11" t="s">
        <v>326</v>
      </c>
      <c r="B143" s="11"/>
    </row>
    <row r="144" spans="1:13" ht="12.75" customHeight="1" x14ac:dyDescent="0.2">
      <c r="A144" s="1010" t="s">
        <v>113</v>
      </c>
      <c r="B144" s="1004" t="s">
        <v>5</v>
      </c>
      <c r="C144" s="1005"/>
      <c r="D144" s="1006"/>
      <c r="E144" s="1004" t="s">
        <v>6</v>
      </c>
      <c r="F144" s="1005"/>
      <c r="G144" s="1006"/>
      <c r="H144" s="1004" t="s">
        <v>7</v>
      </c>
      <c r="I144" s="1005"/>
      <c r="J144" s="1006"/>
      <c r="K144" s="1004" t="s">
        <v>200</v>
      </c>
      <c r="L144" s="1005"/>
      <c r="M144" s="1006"/>
    </row>
    <row r="145" spans="1:13" ht="26.25" thickBot="1" x14ac:dyDescent="0.25">
      <c r="A145" s="1011"/>
      <c r="B145" s="12" t="s">
        <v>115</v>
      </c>
      <c r="C145" s="13" t="s">
        <v>116</v>
      </c>
      <c r="D145" s="14" t="s">
        <v>117</v>
      </c>
      <c r="E145" s="12" t="s">
        <v>115</v>
      </c>
      <c r="F145" s="13" t="s">
        <v>116</v>
      </c>
      <c r="G145" s="14" t="s">
        <v>117</v>
      </c>
      <c r="H145" s="12" t="s">
        <v>115</v>
      </c>
      <c r="I145" s="13" t="s">
        <v>116</v>
      </c>
      <c r="J145" s="14" t="s">
        <v>117</v>
      </c>
      <c r="K145" s="15" t="s">
        <v>118</v>
      </c>
      <c r="L145" s="954" t="s">
        <v>119</v>
      </c>
      <c r="M145" s="16" t="s">
        <v>120</v>
      </c>
    </row>
    <row r="146" spans="1:13" x14ac:dyDescent="0.2">
      <c r="A146" s="17" t="s">
        <v>121</v>
      </c>
      <c r="B146" s="18">
        <v>2</v>
      </c>
      <c r="C146" s="19">
        <v>1</v>
      </c>
      <c r="D146" s="20">
        <v>1</v>
      </c>
      <c r="E146" s="18">
        <v>2</v>
      </c>
      <c r="F146" s="19">
        <v>1</v>
      </c>
      <c r="G146" s="20">
        <v>1</v>
      </c>
      <c r="H146" s="18">
        <v>4</v>
      </c>
      <c r="I146" s="19">
        <v>2</v>
      </c>
      <c r="J146" s="20">
        <v>2</v>
      </c>
      <c r="K146" s="21">
        <v>6</v>
      </c>
      <c r="L146" s="56">
        <v>4.57</v>
      </c>
      <c r="M146" s="22">
        <v>38.033916849015313</v>
      </c>
    </row>
    <row r="147" spans="1:13" x14ac:dyDescent="0.2">
      <c r="A147" s="23" t="s">
        <v>123</v>
      </c>
      <c r="B147" s="24">
        <v>1</v>
      </c>
      <c r="C147" s="25">
        <v>1</v>
      </c>
      <c r="D147" s="26">
        <v>0</v>
      </c>
      <c r="E147" s="24">
        <v>1</v>
      </c>
      <c r="F147" s="25">
        <v>1</v>
      </c>
      <c r="G147" s="26">
        <v>0</v>
      </c>
      <c r="H147" s="24">
        <v>1</v>
      </c>
      <c r="I147" s="25">
        <v>1</v>
      </c>
      <c r="J147" s="26">
        <v>0</v>
      </c>
      <c r="K147" s="24">
        <v>1</v>
      </c>
      <c r="L147" s="61">
        <v>0.91</v>
      </c>
      <c r="M147" s="27">
        <v>33.5</v>
      </c>
    </row>
    <row r="148" spans="1:13" x14ac:dyDescent="0.2">
      <c r="A148" s="23" t="s">
        <v>124</v>
      </c>
      <c r="B148" s="24">
        <v>1</v>
      </c>
      <c r="C148" s="25">
        <v>1</v>
      </c>
      <c r="D148" s="26">
        <v>0</v>
      </c>
      <c r="E148" s="24">
        <v>1</v>
      </c>
      <c r="F148" s="25">
        <v>1</v>
      </c>
      <c r="G148" s="26">
        <v>0</v>
      </c>
      <c r="H148" s="24">
        <v>1</v>
      </c>
      <c r="I148" s="25">
        <v>1</v>
      </c>
      <c r="J148" s="26">
        <v>0</v>
      </c>
      <c r="K148" s="24">
        <v>2</v>
      </c>
      <c r="L148" s="61">
        <v>0.91</v>
      </c>
      <c r="M148" s="27">
        <v>39.016483516483518</v>
      </c>
    </row>
    <row r="149" spans="1:13" x14ac:dyDescent="0.2">
      <c r="A149" s="23" t="s">
        <v>125</v>
      </c>
      <c r="B149" s="24">
        <v>0</v>
      </c>
      <c r="C149" s="25">
        <v>0</v>
      </c>
      <c r="D149" s="26">
        <v>0</v>
      </c>
      <c r="E149" s="24">
        <v>0</v>
      </c>
      <c r="F149" s="25">
        <v>0</v>
      </c>
      <c r="G149" s="26">
        <v>0</v>
      </c>
      <c r="H149" s="24">
        <v>0</v>
      </c>
      <c r="I149" s="25">
        <v>0</v>
      </c>
      <c r="J149" s="26">
        <v>0</v>
      </c>
      <c r="K149" s="24">
        <v>0</v>
      </c>
      <c r="L149" s="61">
        <v>0</v>
      </c>
      <c r="M149" s="27">
        <v>0</v>
      </c>
    </row>
    <row r="150" spans="1:13" x14ac:dyDescent="0.2">
      <c r="A150" s="23" t="s">
        <v>126</v>
      </c>
      <c r="B150" s="24">
        <v>0</v>
      </c>
      <c r="C150" s="25">
        <v>0</v>
      </c>
      <c r="D150" s="26">
        <v>0</v>
      </c>
      <c r="E150" s="24">
        <v>0</v>
      </c>
      <c r="F150" s="25">
        <v>0</v>
      </c>
      <c r="G150" s="26">
        <v>0</v>
      </c>
      <c r="H150" s="24">
        <v>0</v>
      </c>
      <c r="I150" s="25">
        <v>0</v>
      </c>
      <c r="J150" s="26">
        <v>0</v>
      </c>
      <c r="K150" s="24">
        <v>0</v>
      </c>
      <c r="L150" s="61">
        <v>0</v>
      </c>
      <c r="M150" s="27">
        <v>0</v>
      </c>
    </row>
    <row r="151" spans="1:13" x14ac:dyDescent="0.2">
      <c r="A151" s="23" t="s">
        <v>127</v>
      </c>
      <c r="B151" s="24">
        <v>1</v>
      </c>
      <c r="C151" s="25">
        <v>0</v>
      </c>
      <c r="D151" s="26">
        <v>1</v>
      </c>
      <c r="E151" s="24">
        <v>1</v>
      </c>
      <c r="F151" s="25">
        <v>0</v>
      </c>
      <c r="G151" s="26">
        <v>1</v>
      </c>
      <c r="H151" s="24">
        <v>1</v>
      </c>
      <c r="I151" s="25">
        <v>0</v>
      </c>
      <c r="J151" s="26">
        <v>1</v>
      </c>
      <c r="K151" s="24">
        <v>1</v>
      </c>
      <c r="L151" s="61">
        <v>1</v>
      </c>
      <c r="M151" s="27">
        <v>27.5</v>
      </c>
    </row>
    <row r="152" spans="1:13" x14ac:dyDescent="0.2">
      <c r="A152" s="23" t="s">
        <v>128</v>
      </c>
      <c r="B152" s="24">
        <v>0</v>
      </c>
      <c r="C152" s="25">
        <v>0</v>
      </c>
      <c r="D152" s="26">
        <v>0</v>
      </c>
      <c r="E152" s="24">
        <v>0</v>
      </c>
      <c r="F152" s="25">
        <v>0</v>
      </c>
      <c r="G152" s="26">
        <v>0</v>
      </c>
      <c r="H152" s="24">
        <v>0</v>
      </c>
      <c r="I152" s="25">
        <v>0</v>
      </c>
      <c r="J152" s="26">
        <v>0</v>
      </c>
      <c r="K152" s="24">
        <v>0</v>
      </c>
      <c r="L152" s="61">
        <v>0</v>
      </c>
      <c r="M152" s="27">
        <v>0</v>
      </c>
    </row>
    <row r="153" spans="1:13" x14ac:dyDescent="0.2">
      <c r="A153" s="23" t="s">
        <v>129</v>
      </c>
      <c r="B153" s="24">
        <v>1</v>
      </c>
      <c r="C153" s="25">
        <v>1</v>
      </c>
      <c r="D153" s="26">
        <v>0</v>
      </c>
      <c r="E153" s="24">
        <v>1</v>
      </c>
      <c r="F153" s="25">
        <v>1</v>
      </c>
      <c r="G153" s="26">
        <v>0</v>
      </c>
      <c r="H153" s="24">
        <v>1</v>
      </c>
      <c r="I153" s="25">
        <v>1</v>
      </c>
      <c r="J153" s="26">
        <v>0</v>
      </c>
      <c r="K153" s="24">
        <v>0</v>
      </c>
      <c r="L153" s="61">
        <v>0</v>
      </c>
      <c r="M153" s="27">
        <v>0</v>
      </c>
    </row>
    <row r="154" spans="1:13" x14ac:dyDescent="0.2">
      <c r="A154" s="23" t="s">
        <v>130</v>
      </c>
      <c r="B154" s="24">
        <v>0</v>
      </c>
      <c r="C154" s="25">
        <v>0</v>
      </c>
      <c r="D154" s="26">
        <v>0</v>
      </c>
      <c r="E154" s="24">
        <v>0</v>
      </c>
      <c r="F154" s="25">
        <v>0</v>
      </c>
      <c r="G154" s="26">
        <v>0</v>
      </c>
      <c r="H154" s="24">
        <v>0</v>
      </c>
      <c r="I154" s="25">
        <v>0</v>
      </c>
      <c r="J154" s="26">
        <v>0</v>
      </c>
      <c r="K154" s="24">
        <v>0</v>
      </c>
      <c r="L154" s="61">
        <v>0</v>
      </c>
      <c r="M154" s="27">
        <v>0</v>
      </c>
    </row>
    <row r="155" spans="1:13" x14ac:dyDescent="0.2">
      <c r="A155" s="23" t="s">
        <v>131</v>
      </c>
      <c r="B155" s="24">
        <v>0</v>
      </c>
      <c r="C155" s="25">
        <v>0</v>
      </c>
      <c r="D155" s="26">
        <v>0</v>
      </c>
      <c r="E155" s="24">
        <v>0</v>
      </c>
      <c r="F155" s="25">
        <v>0</v>
      </c>
      <c r="G155" s="26">
        <v>0</v>
      </c>
      <c r="H155" s="24">
        <v>0</v>
      </c>
      <c r="I155" s="25">
        <v>0</v>
      </c>
      <c r="J155" s="26">
        <v>0</v>
      </c>
      <c r="K155" s="24">
        <v>0</v>
      </c>
      <c r="L155" s="61">
        <v>0</v>
      </c>
      <c r="M155" s="27">
        <v>0</v>
      </c>
    </row>
    <row r="156" spans="1:13" x14ac:dyDescent="0.2">
      <c r="A156" s="23" t="s">
        <v>132</v>
      </c>
      <c r="B156" s="24">
        <v>0</v>
      </c>
      <c r="C156" s="25">
        <v>0</v>
      </c>
      <c r="D156" s="26">
        <v>0</v>
      </c>
      <c r="E156" s="24">
        <v>0</v>
      </c>
      <c r="F156" s="25">
        <v>0</v>
      </c>
      <c r="G156" s="26">
        <v>0</v>
      </c>
      <c r="H156" s="24">
        <v>0</v>
      </c>
      <c r="I156" s="25">
        <v>0</v>
      </c>
      <c r="J156" s="26">
        <v>0</v>
      </c>
      <c r="K156" s="24">
        <v>0</v>
      </c>
      <c r="L156" s="61">
        <v>0</v>
      </c>
      <c r="M156" s="27">
        <v>0</v>
      </c>
    </row>
    <row r="157" spans="1:13" x14ac:dyDescent="0.2">
      <c r="A157" s="23" t="s">
        <v>133</v>
      </c>
      <c r="B157" s="24">
        <v>1</v>
      </c>
      <c r="C157" s="25">
        <v>1</v>
      </c>
      <c r="D157" s="26">
        <v>0</v>
      </c>
      <c r="E157" s="24">
        <v>1</v>
      </c>
      <c r="F157" s="25">
        <v>1</v>
      </c>
      <c r="G157" s="26">
        <v>0</v>
      </c>
      <c r="H157" s="24">
        <v>1</v>
      </c>
      <c r="I157" s="25">
        <v>1</v>
      </c>
      <c r="J157" s="26">
        <v>0</v>
      </c>
      <c r="K157" s="24">
        <v>2</v>
      </c>
      <c r="L157" s="61">
        <v>0.97</v>
      </c>
      <c r="M157" s="27">
        <v>31.324742268041238</v>
      </c>
    </row>
    <row r="158" spans="1:13" x14ac:dyDescent="0.2">
      <c r="A158" s="23" t="s">
        <v>134</v>
      </c>
      <c r="B158" s="24">
        <v>0</v>
      </c>
      <c r="C158" s="25">
        <v>0</v>
      </c>
      <c r="D158" s="26">
        <v>0</v>
      </c>
      <c r="E158" s="24">
        <v>0</v>
      </c>
      <c r="F158" s="25">
        <v>0</v>
      </c>
      <c r="G158" s="26">
        <v>0</v>
      </c>
      <c r="H158" s="24">
        <v>0</v>
      </c>
      <c r="I158" s="25">
        <v>0</v>
      </c>
      <c r="J158" s="26">
        <v>0</v>
      </c>
      <c r="K158" s="24">
        <v>0</v>
      </c>
      <c r="L158" s="61">
        <v>0</v>
      </c>
      <c r="M158" s="27">
        <v>0</v>
      </c>
    </row>
    <row r="159" spans="1:13" ht="13.5" thickBot="1" x14ac:dyDescent="0.25">
      <c r="A159" s="28" t="s">
        <v>135</v>
      </c>
      <c r="B159" s="29">
        <v>0</v>
      </c>
      <c r="C159" s="30">
        <v>0</v>
      </c>
      <c r="D159" s="31">
        <v>0</v>
      </c>
      <c r="E159" s="29">
        <v>0</v>
      </c>
      <c r="F159" s="30">
        <v>0</v>
      </c>
      <c r="G159" s="31">
        <v>0</v>
      </c>
      <c r="H159" s="29">
        <v>0</v>
      </c>
      <c r="I159" s="30">
        <v>0</v>
      </c>
      <c r="J159" s="31">
        <v>0</v>
      </c>
      <c r="K159" s="29">
        <v>0</v>
      </c>
      <c r="L159" s="74">
        <v>0</v>
      </c>
      <c r="M159" s="32">
        <v>0</v>
      </c>
    </row>
    <row r="160" spans="1:13" ht="13.5" thickBot="1" x14ac:dyDescent="0.25">
      <c r="A160" s="1185" t="s">
        <v>115</v>
      </c>
      <c r="B160" s="1186">
        <v>7</v>
      </c>
      <c r="C160" s="1187">
        <v>5</v>
      </c>
      <c r="D160" s="1188">
        <v>2</v>
      </c>
      <c r="E160" s="1186">
        <v>7</v>
      </c>
      <c r="F160" s="1187">
        <v>5</v>
      </c>
      <c r="G160" s="1188">
        <v>2</v>
      </c>
      <c r="H160" s="1186">
        <v>9</v>
      </c>
      <c r="I160" s="1187">
        <v>6</v>
      </c>
      <c r="J160" s="1188">
        <v>3</v>
      </c>
      <c r="K160" s="1186">
        <v>12</v>
      </c>
      <c r="L160" s="1189">
        <v>8.3600000000000012</v>
      </c>
      <c r="M160" s="1190">
        <v>35.608851674641144</v>
      </c>
    </row>
    <row r="162" spans="1:13" ht="13.5" thickBot="1" x14ac:dyDescent="0.25">
      <c r="A162" s="11" t="s">
        <v>327</v>
      </c>
      <c r="B162" s="11"/>
    </row>
    <row r="163" spans="1:13" ht="12.75" customHeight="1" x14ac:dyDescent="0.2">
      <c r="A163" s="1010" t="s">
        <v>113</v>
      </c>
      <c r="B163" s="1004" t="s">
        <v>5</v>
      </c>
      <c r="C163" s="1005"/>
      <c r="D163" s="1006"/>
      <c r="E163" s="1004" t="s">
        <v>6</v>
      </c>
      <c r="F163" s="1005"/>
      <c r="G163" s="1006"/>
      <c r="H163" s="1004" t="s">
        <v>7</v>
      </c>
      <c r="I163" s="1005"/>
      <c r="J163" s="1006"/>
      <c r="K163" s="1004" t="s">
        <v>200</v>
      </c>
      <c r="L163" s="1005"/>
      <c r="M163" s="1006"/>
    </row>
    <row r="164" spans="1:13" ht="26.25" thickBot="1" x14ac:dyDescent="0.25">
      <c r="A164" s="1011"/>
      <c r="B164" s="12" t="s">
        <v>115</v>
      </c>
      <c r="C164" s="13" t="s">
        <v>116</v>
      </c>
      <c r="D164" s="14" t="s">
        <v>117</v>
      </c>
      <c r="E164" s="12" t="s">
        <v>115</v>
      </c>
      <c r="F164" s="13" t="s">
        <v>116</v>
      </c>
      <c r="G164" s="14" t="s">
        <v>117</v>
      </c>
      <c r="H164" s="12" t="s">
        <v>115</v>
      </c>
      <c r="I164" s="13" t="s">
        <v>116</v>
      </c>
      <c r="J164" s="14" t="s">
        <v>117</v>
      </c>
      <c r="K164" s="15" t="s">
        <v>118</v>
      </c>
      <c r="L164" s="954" t="s">
        <v>119</v>
      </c>
      <c r="M164" s="16" t="s">
        <v>120</v>
      </c>
    </row>
    <row r="165" spans="1:13" x14ac:dyDescent="0.2">
      <c r="A165" s="17" t="s">
        <v>121</v>
      </c>
      <c r="B165" s="18">
        <v>1</v>
      </c>
      <c r="C165" s="19">
        <v>1</v>
      </c>
      <c r="D165" s="20">
        <v>0</v>
      </c>
      <c r="E165" s="18">
        <v>1</v>
      </c>
      <c r="F165" s="19">
        <v>1</v>
      </c>
      <c r="G165" s="20">
        <v>0</v>
      </c>
      <c r="H165" s="18">
        <v>1</v>
      </c>
      <c r="I165" s="19">
        <v>1</v>
      </c>
      <c r="J165" s="20">
        <v>0</v>
      </c>
      <c r="K165" s="21">
        <v>0</v>
      </c>
      <c r="L165" s="56">
        <v>0</v>
      </c>
      <c r="M165" s="22">
        <v>0</v>
      </c>
    </row>
    <row r="166" spans="1:13" x14ac:dyDescent="0.2">
      <c r="A166" s="23" t="s">
        <v>123</v>
      </c>
      <c r="B166" s="24">
        <v>1</v>
      </c>
      <c r="C166" s="25">
        <v>1</v>
      </c>
      <c r="D166" s="26">
        <v>0</v>
      </c>
      <c r="E166" s="24">
        <v>1</v>
      </c>
      <c r="F166" s="25">
        <v>1</v>
      </c>
      <c r="G166" s="26">
        <v>0</v>
      </c>
      <c r="H166" s="24">
        <v>1</v>
      </c>
      <c r="I166" s="25">
        <v>1</v>
      </c>
      <c r="J166" s="26">
        <v>0</v>
      </c>
      <c r="K166" s="24">
        <v>1</v>
      </c>
      <c r="L166" s="61">
        <v>0.13</v>
      </c>
      <c r="M166" s="27">
        <v>51.5</v>
      </c>
    </row>
    <row r="167" spans="1:13" x14ac:dyDescent="0.2">
      <c r="A167" s="23" t="s">
        <v>124</v>
      </c>
      <c r="B167" s="24">
        <v>2</v>
      </c>
      <c r="C167" s="25">
        <v>2</v>
      </c>
      <c r="D167" s="26">
        <v>0</v>
      </c>
      <c r="E167" s="24">
        <v>2</v>
      </c>
      <c r="F167" s="25">
        <v>2</v>
      </c>
      <c r="G167" s="26">
        <v>0</v>
      </c>
      <c r="H167" s="24">
        <v>2</v>
      </c>
      <c r="I167" s="25">
        <v>2</v>
      </c>
      <c r="J167" s="26">
        <v>0</v>
      </c>
      <c r="K167" s="24">
        <v>1</v>
      </c>
      <c r="L167" s="61">
        <v>1</v>
      </c>
      <c r="M167" s="27">
        <v>64.5</v>
      </c>
    </row>
    <row r="168" spans="1:13" x14ac:dyDescent="0.2">
      <c r="A168" s="23" t="s">
        <v>125</v>
      </c>
      <c r="B168" s="24">
        <v>1</v>
      </c>
      <c r="C168" s="25">
        <v>1</v>
      </c>
      <c r="D168" s="26">
        <v>0</v>
      </c>
      <c r="E168" s="24">
        <v>1</v>
      </c>
      <c r="F168" s="25">
        <v>1</v>
      </c>
      <c r="G168" s="26">
        <v>0</v>
      </c>
      <c r="H168" s="24">
        <v>1</v>
      </c>
      <c r="I168" s="25">
        <v>1</v>
      </c>
      <c r="J168" s="26">
        <v>0</v>
      </c>
      <c r="K168" s="24">
        <v>1</v>
      </c>
      <c r="L168" s="61">
        <v>0.35</v>
      </c>
      <c r="M168" s="27">
        <v>56.5</v>
      </c>
    </row>
    <row r="169" spans="1:13" x14ac:dyDescent="0.2">
      <c r="A169" s="23" t="s">
        <v>126</v>
      </c>
      <c r="B169" s="24">
        <v>0</v>
      </c>
      <c r="C169" s="25">
        <v>0</v>
      </c>
      <c r="D169" s="26">
        <v>0</v>
      </c>
      <c r="E169" s="24">
        <v>0</v>
      </c>
      <c r="F169" s="25">
        <v>0</v>
      </c>
      <c r="G169" s="26">
        <v>0</v>
      </c>
      <c r="H169" s="24">
        <v>0</v>
      </c>
      <c r="I169" s="25">
        <v>0</v>
      </c>
      <c r="J169" s="26">
        <v>0</v>
      </c>
      <c r="K169" s="24">
        <v>0</v>
      </c>
      <c r="L169" s="61">
        <v>0</v>
      </c>
      <c r="M169" s="27">
        <v>0</v>
      </c>
    </row>
    <row r="170" spans="1:13" x14ac:dyDescent="0.2">
      <c r="A170" s="23" t="s">
        <v>127</v>
      </c>
      <c r="B170" s="24">
        <v>0</v>
      </c>
      <c r="C170" s="25">
        <v>0</v>
      </c>
      <c r="D170" s="26">
        <v>0</v>
      </c>
      <c r="E170" s="24">
        <v>0</v>
      </c>
      <c r="F170" s="25">
        <v>0</v>
      </c>
      <c r="G170" s="26">
        <v>0</v>
      </c>
      <c r="H170" s="24">
        <v>0</v>
      </c>
      <c r="I170" s="25">
        <v>0</v>
      </c>
      <c r="J170" s="26">
        <v>0</v>
      </c>
      <c r="K170" s="24">
        <v>0</v>
      </c>
      <c r="L170" s="61">
        <v>0</v>
      </c>
      <c r="M170" s="27">
        <v>0</v>
      </c>
    </row>
    <row r="171" spans="1:13" x14ac:dyDescent="0.2">
      <c r="A171" s="23" t="s">
        <v>128</v>
      </c>
      <c r="B171" s="24">
        <v>0</v>
      </c>
      <c r="C171" s="25">
        <v>0</v>
      </c>
      <c r="D171" s="26">
        <v>0</v>
      </c>
      <c r="E171" s="24">
        <v>0</v>
      </c>
      <c r="F171" s="25">
        <v>0</v>
      </c>
      <c r="G171" s="26">
        <v>0</v>
      </c>
      <c r="H171" s="24">
        <v>0</v>
      </c>
      <c r="I171" s="25">
        <v>0</v>
      </c>
      <c r="J171" s="26">
        <v>0</v>
      </c>
      <c r="K171" s="24">
        <v>0</v>
      </c>
      <c r="L171" s="61">
        <v>0</v>
      </c>
      <c r="M171" s="27">
        <v>0</v>
      </c>
    </row>
    <row r="172" spans="1:13" x14ac:dyDescent="0.2">
      <c r="A172" s="23" t="s">
        <v>129</v>
      </c>
      <c r="B172" s="24">
        <v>2</v>
      </c>
      <c r="C172" s="25">
        <v>2</v>
      </c>
      <c r="D172" s="26">
        <v>0</v>
      </c>
      <c r="E172" s="24">
        <v>2</v>
      </c>
      <c r="F172" s="25">
        <v>2</v>
      </c>
      <c r="G172" s="26">
        <v>0</v>
      </c>
      <c r="H172" s="24">
        <v>2</v>
      </c>
      <c r="I172" s="25">
        <v>2</v>
      </c>
      <c r="J172" s="26">
        <v>0</v>
      </c>
      <c r="K172" s="24">
        <v>1</v>
      </c>
      <c r="L172" s="61">
        <v>1</v>
      </c>
      <c r="M172" s="27">
        <v>42.5</v>
      </c>
    </row>
    <row r="173" spans="1:13" x14ac:dyDescent="0.2">
      <c r="A173" s="23" t="s">
        <v>130</v>
      </c>
      <c r="B173" s="24">
        <v>0</v>
      </c>
      <c r="C173" s="25">
        <v>0</v>
      </c>
      <c r="D173" s="26">
        <v>0</v>
      </c>
      <c r="E173" s="24">
        <v>0</v>
      </c>
      <c r="F173" s="25">
        <v>0</v>
      </c>
      <c r="G173" s="26">
        <v>0</v>
      </c>
      <c r="H173" s="24">
        <v>0</v>
      </c>
      <c r="I173" s="25">
        <v>0</v>
      </c>
      <c r="J173" s="26">
        <v>0</v>
      </c>
      <c r="K173" s="24">
        <v>0</v>
      </c>
      <c r="L173" s="61">
        <v>0</v>
      </c>
      <c r="M173" s="27">
        <v>0</v>
      </c>
    </row>
    <row r="174" spans="1:13" x14ac:dyDescent="0.2">
      <c r="A174" s="23" t="s">
        <v>131</v>
      </c>
      <c r="B174" s="24">
        <v>0</v>
      </c>
      <c r="C174" s="25">
        <v>0</v>
      </c>
      <c r="D174" s="26">
        <v>0</v>
      </c>
      <c r="E174" s="24">
        <v>0</v>
      </c>
      <c r="F174" s="25">
        <v>0</v>
      </c>
      <c r="G174" s="26">
        <v>0</v>
      </c>
      <c r="H174" s="24">
        <v>0</v>
      </c>
      <c r="I174" s="25">
        <v>0</v>
      </c>
      <c r="J174" s="26">
        <v>0</v>
      </c>
      <c r="K174" s="24">
        <v>0</v>
      </c>
      <c r="L174" s="61">
        <v>0</v>
      </c>
      <c r="M174" s="27">
        <v>0</v>
      </c>
    </row>
    <row r="175" spans="1:13" x14ac:dyDescent="0.2">
      <c r="A175" s="23" t="s">
        <v>132</v>
      </c>
      <c r="B175" s="24">
        <v>3</v>
      </c>
      <c r="C175" s="25">
        <v>3</v>
      </c>
      <c r="D175" s="26">
        <v>0</v>
      </c>
      <c r="E175" s="24">
        <v>3</v>
      </c>
      <c r="F175" s="25">
        <v>3</v>
      </c>
      <c r="G175" s="26">
        <v>0</v>
      </c>
      <c r="H175" s="24">
        <v>3</v>
      </c>
      <c r="I175" s="25">
        <v>3</v>
      </c>
      <c r="J175" s="26">
        <v>0</v>
      </c>
      <c r="K175" s="24">
        <v>2</v>
      </c>
      <c r="L175" s="61">
        <v>1.1000000000000001</v>
      </c>
      <c r="M175" s="27">
        <v>55.227272727272727</v>
      </c>
    </row>
    <row r="176" spans="1:13" x14ac:dyDescent="0.2">
      <c r="A176" s="23" t="s">
        <v>133</v>
      </c>
      <c r="B176" s="24">
        <v>7</v>
      </c>
      <c r="C176" s="25">
        <v>7</v>
      </c>
      <c r="D176" s="26">
        <v>0</v>
      </c>
      <c r="E176" s="24">
        <v>7</v>
      </c>
      <c r="F176" s="25">
        <v>7</v>
      </c>
      <c r="G176" s="26">
        <v>0</v>
      </c>
      <c r="H176" s="24">
        <v>8</v>
      </c>
      <c r="I176" s="25">
        <v>8</v>
      </c>
      <c r="J176" s="26">
        <v>0</v>
      </c>
      <c r="K176" s="24">
        <v>15</v>
      </c>
      <c r="L176" s="61">
        <v>7.42</v>
      </c>
      <c r="M176" s="27">
        <v>50.249326145552551</v>
      </c>
    </row>
    <row r="177" spans="1:13" x14ac:dyDescent="0.2">
      <c r="A177" s="23" t="s">
        <v>134</v>
      </c>
      <c r="B177" s="24">
        <v>1</v>
      </c>
      <c r="C177" s="25">
        <v>1</v>
      </c>
      <c r="D177" s="26">
        <v>0</v>
      </c>
      <c r="E177" s="24">
        <v>1</v>
      </c>
      <c r="F177" s="25">
        <v>1</v>
      </c>
      <c r="G177" s="26">
        <v>0</v>
      </c>
      <c r="H177" s="24">
        <v>1</v>
      </c>
      <c r="I177" s="25">
        <v>1</v>
      </c>
      <c r="J177" s="26">
        <v>0</v>
      </c>
      <c r="K177" s="24">
        <v>5</v>
      </c>
      <c r="L177" s="61">
        <v>1.0999999999999999</v>
      </c>
      <c r="M177" s="27">
        <v>48.863636363636374</v>
      </c>
    </row>
    <row r="178" spans="1:13" ht="13.5" thickBot="1" x14ac:dyDescent="0.25">
      <c r="A178" s="28" t="s">
        <v>135</v>
      </c>
      <c r="B178" s="29">
        <v>2</v>
      </c>
      <c r="C178" s="30">
        <v>2</v>
      </c>
      <c r="D178" s="31">
        <v>0</v>
      </c>
      <c r="E178" s="29">
        <v>2</v>
      </c>
      <c r="F178" s="30">
        <v>2</v>
      </c>
      <c r="G178" s="31">
        <v>0</v>
      </c>
      <c r="H178" s="29">
        <v>2</v>
      </c>
      <c r="I178" s="30">
        <v>2</v>
      </c>
      <c r="J178" s="31">
        <v>0</v>
      </c>
      <c r="K178" s="29">
        <v>2</v>
      </c>
      <c r="L178" s="74">
        <v>1.76</v>
      </c>
      <c r="M178" s="32">
        <v>60.999999999999993</v>
      </c>
    </row>
    <row r="179" spans="1:13" ht="13.5" thickBot="1" x14ac:dyDescent="0.25">
      <c r="A179" s="1185" t="s">
        <v>115</v>
      </c>
      <c r="B179" s="1186">
        <v>20</v>
      </c>
      <c r="C179" s="1187">
        <v>20</v>
      </c>
      <c r="D179" s="1188">
        <v>0</v>
      </c>
      <c r="E179" s="1186">
        <v>20</v>
      </c>
      <c r="F179" s="1187">
        <v>20</v>
      </c>
      <c r="G179" s="1188">
        <v>0</v>
      </c>
      <c r="H179" s="1186">
        <v>21</v>
      </c>
      <c r="I179" s="1187">
        <v>21</v>
      </c>
      <c r="J179" s="1188">
        <v>0</v>
      </c>
      <c r="K179" s="1186">
        <v>28</v>
      </c>
      <c r="L179" s="1189">
        <v>13.86</v>
      </c>
      <c r="M179" s="1190">
        <v>52.538239538239537</v>
      </c>
    </row>
    <row r="181" spans="1:13" ht="13.5" thickBot="1" x14ac:dyDescent="0.25">
      <c r="A181" s="11" t="s">
        <v>328</v>
      </c>
      <c r="B181" s="11"/>
    </row>
    <row r="182" spans="1:13" ht="12.75" customHeight="1" x14ac:dyDescent="0.2">
      <c r="A182" s="1010" t="s">
        <v>113</v>
      </c>
      <c r="B182" s="1004" t="s">
        <v>5</v>
      </c>
      <c r="C182" s="1005"/>
      <c r="D182" s="1006"/>
      <c r="E182" s="1004" t="s">
        <v>6</v>
      </c>
      <c r="F182" s="1005"/>
      <c r="G182" s="1006"/>
      <c r="H182" s="1004" t="s">
        <v>7</v>
      </c>
      <c r="I182" s="1005"/>
      <c r="J182" s="1006"/>
      <c r="K182" s="1004" t="s">
        <v>200</v>
      </c>
      <c r="L182" s="1005"/>
      <c r="M182" s="1006"/>
    </row>
    <row r="183" spans="1:13" ht="26.25" thickBot="1" x14ac:dyDescent="0.25">
      <c r="A183" s="1011"/>
      <c r="B183" s="12" t="s">
        <v>115</v>
      </c>
      <c r="C183" s="13" t="s">
        <v>116</v>
      </c>
      <c r="D183" s="14" t="s">
        <v>117</v>
      </c>
      <c r="E183" s="12" t="s">
        <v>115</v>
      </c>
      <c r="F183" s="13" t="s">
        <v>116</v>
      </c>
      <c r="G183" s="14" t="s">
        <v>117</v>
      </c>
      <c r="H183" s="12" t="s">
        <v>115</v>
      </c>
      <c r="I183" s="13" t="s">
        <v>116</v>
      </c>
      <c r="J183" s="14" t="s">
        <v>117</v>
      </c>
      <c r="K183" s="15" t="s">
        <v>118</v>
      </c>
      <c r="L183" s="954" t="s">
        <v>119</v>
      </c>
      <c r="M183" s="16" t="s">
        <v>120</v>
      </c>
    </row>
    <row r="184" spans="1:13" x14ac:dyDescent="0.2">
      <c r="A184" s="17" t="s">
        <v>121</v>
      </c>
      <c r="B184" s="18">
        <v>55</v>
      </c>
      <c r="C184" s="19">
        <v>50</v>
      </c>
      <c r="D184" s="20">
        <v>5</v>
      </c>
      <c r="E184" s="18">
        <v>55</v>
      </c>
      <c r="F184" s="19">
        <v>50</v>
      </c>
      <c r="G184" s="20">
        <v>5</v>
      </c>
      <c r="H184" s="18">
        <v>61</v>
      </c>
      <c r="I184" s="19">
        <v>56</v>
      </c>
      <c r="J184" s="20">
        <v>5</v>
      </c>
      <c r="K184" s="21">
        <v>821</v>
      </c>
      <c r="L184" s="56">
        <v>494.7399999999991</v>
      </c>
      <c r="M184" s="22">
        <v>48.190807292719484</v>
      </c>
    </row>
    <row r="185" spans="1:13" x14ac:dyDescent="0.2">
      <c r="A185" s="23" t="s">
        <v>123</v>
      </c>
      <c r="B185" s="24">
        <v>32</v>
      </c>
      <c r="C185" s="25">
        <v>27</v>
      </c>
      <c r="D185" s="26">
        <v>5</v>
      </c>
      <c r="E185" s="24">
        <v>32</v>
      </c>
      <c r="F185" s="25">
        <v>27</v>
      </c>
      <c r="G185" s="26">
        <v>5</v>
      </c>
      <c r="H185" s="24">
        <v>47</v>
      </c>
      <c r="I185" s="25">
        <v>42</v>
      </c>
      <c r="J185" s="26">
        <v>5</v>
      </c>
      <c r="K185" s="24">
        <v>391</v>
      </c>
      <c r="L185" s="61">
        <v>284.0299999999998</v>
      </c>
      <c r="M185" s="27">
        <v>44.577386191599516</v>
      </c>
    </row>
    <row r="186" spans="1:13" x14ac:dyDescent="0.2">
      <c r="A186" s="23" t="s">
        <v>124</v>
      </c>
      <c r="B186" s="24">
        <v>32</v>
      </c>
      <c r="C186" s="25">
        <v>31</v>
      </c>
      <c r="D186" s="26">
        <v>1</v>
      </c>
      <c r="E186" s="24">
        <v>32</v>
      </c>
      <c r="F186" s="25">
        <v>31</v>
      </c>
      <c r="G186" s="26">
        <v>1</v>
      </c>
      <c r="H186" s="24">
        <v>33</v>
      </c>
      <c r="I186" s="25">
        <v>31</v>
      </c>
      <c r="J186" s="26">
        <v>2</v>
      </c>
      <c r="K186" s="24">
        <v>189</v>
      </c>
      <c r="L186" s="61">
        <v>135.82999999999996</v>
      </c>
      <c r="M186" s="27">
        <v>46.464293602296998</v>
      </c>
    </row>
    <row r="187" spans="1:13" x14ac:dyDescent="0.2">
      <c r="A187" s="23" t="s">
        <v>125</v>
      </c>
      <c r="B187" s="24">
        <v>23</v>
      </c>
      <c r="C187" s="25">
        <v>22</v>
      </c>
      <c r="D187" s="26">
        <v>1</v>
      </c>
      <c r="E187" s="24">
        <v>23</v>
      </c>
      <c r="F187" s="25">
        <v>22</v>
      </c>
      <c r="G187" s="26">
        <v>1</v>
      </c>
      <c r="H187" s="24">
        <v>26</v>
      </c>
      <c r="I187" s="25">
        <v>25</v>
      </c>
      <c r="J187" s="26">
        <v>1</v>
      </c>
      <c r="K187" s="24">
        <v>158</v>
      </c>
      <c r="L187" s="61">
        <v>133.63999999999999</v>
      </c>
      <c r="M187" s="27">
        <v>46.380050882969179</v>
      </c>
    </row>
    <row r="188" spans="1:13" x14ac:dyDescent="0.2">
      <c r="A188" s="23" t="s">
        <v>126</v>
      </c>
      <c r="B188" s="24">
        <v>14</v>
      </c>
      <c r="C188" s="25">
        <v>13</v>
      </c>
      <c r="D188" s="26">
        <v>1</v>
      </c>
      <c r="E188" s="24">
        <v>14</v>
      </c>
      <c r="F188" s="25">
        <v>13</v>
      </c>
      <c r="G188" s="26">
        <v>1</v>
      </c>
      <c r="H188" s="24">
        <v>14</v>
      </c>
      <c r="I188" s="25">
        <v>13</v>
      </c>
      <c r="J188" s="26">
        <v>1</v>
      </c>
      <c r="K188" s="24">
        <v>79</v>
      </c>
      <c r="L188" s="61">
        <v>62.40000000000002</v>
      </c>
      <c r="M188" s="27">
        <v>47.535096153846141</v>
      </c>
    </row>
    <row r="189" spans="1:13" x14ac:dyDescent="0.2">
      <c r="A189" s="23" t="s">
        <v>127</v>
      </c>
      <c r="B189" s="24">
        <v>29</v>
      </c>
      <c r="C189" s="25">
        <v>26</v>
      </c>
      <c r="D189" s="26">
        <v>3</v>
      </c>
      <c r="E189" s="24">
        <v>29</v>
      </c>
      <c r="F189" s="25">
        <v>26</v>
      </c>
      <c r="G189" s="26">
        <v>3</v>
      </c>
      <c r="H189" s="24">
        <v>32</v>
      </c>
      <c r="I189" s="25">
        <v>29</v>
      </c>
      <c r="J189" s="26">
        <v>3</v>
      </c>
      <c r="K189" s="24">
        <v>306</v>
      </c>
      <c r="L189" s="61">
        <v>169.65000000000026</v>
      </c>
      <c r="M189" s="27">
        <v>47.554347185381587</v>
      </c>
    </row>
    <row r="190" spans="1:13" x14ac:dyDescent="0.2">
      <c r="A190" s="23" t="s">
        <v>128</v>
      </c>
      <c r="B190" s="24">
        <v>16</v>
      </c>
      <c r="C190" s="25">
        <v>14</v>
      </c>
      <c r="D190" s="26">
        <v>2</v>
      </c>
      <c r="E190" s="24">
        <v>17</v>
      </c>
      <c r="F190" s="25">
        <v>14</v>
      </c>
      <c r="G190" s="26">
        <v>3</v>
      </c>
      <c r="H190" s="24">
        <v>21</v>
      </c>
      <c r="I190" s="25">
        <v>18</v>
      </c>
      <c r="J190" s="26">
        <v>3</v>
      </c>
      <c r="K190" s="24">
        <v>140</v>
      </c>
      <c r="L190" s="61">
        <v>84.61999999999999</v>
      </c>
      <c r="M190" s="27">
        <v>46.454029780193807</v>
      </c>
    </row>
    <row r="191" spans="1:13" x14ac:dyDescent="0.2">
      <c r="A191" s="23" t="s">
        <v>129</v>
      </c>
      <c r="B191" s="24">
        <v>24</v>
      </c>
      <c r="C191" s="25">
        <v>24</v>
      </c>
      <c r="D191" s="26">
        <v>0</v>
      </c>
      <c r="E191" s="24">
        <v>24</v>
      </c>
      <c r="F191" s="25">
        <v>24</v>
      </c>
      <c r="G191" s="26">
        <v>0</v>
      </c>
      <c r="H191" s="24">
        <v>27</v>
      </c>
      <c r="I191" s="25">
        <v>27</v>
      </c>
      <c r="J191" s="26">
        <v>0</v>
      </c>
      <c r="K191" s="24">
        <v>141</v>
      </c>
      <c r="L191" s="61">
        <v>112.40000000000002</v>
      </c>
      <c r="M191" s="27">
        <v>45.099021352313159</v>
      </c>
    </row>
    <row r="192" spans="1:13" x14ac:dyDescent="0.2">
      <c r="A192" s="23" t="s">
        <v>130</v>
      </c>
      <c r="B192" s="24">
        <v>24</v>
      </c>
      <c r="C192" s="25">
        <v>23</v>
      </c>
      <c r="D192" s="26">
        <v>1</v>
      </c>
      <c r="E192" s="24">
        <v>24</v>
      </c>
      <c r="F192" s="25">
        <v>23</v>
      </c>
      <c r="G192" s="26">
        <v>1</v>
      </c>
      <c r="H192" s="24">
        <v>26</v>
      </c>
      <c r="I192" s="25">
        <v>25</v>
      </c>
      <c r="J192" s="26">
        <v>1</v>
      </c>
      <c r="K192" s="24">
        <v>181</v>
      </c>
      <c r="L192" s="61">
        <v>124.11999999999996</v>
      </c>
      <c r="M192" s="27">
        <v>45.032388011601689</v>
      </c>
    </row>
    <row r="193" spans="1:13" x14ac:dyDescent="0.2">
      <c r="A193" s="23" t="s">
        <v>131</v>
      </c>
      <c r="B193" s="24">
        <v>13</v>
      </c>
      <c r="C193" s="25">
        <v>12</v>
      </c>
      <c r="D193" s="26">
        <v>1</v>
      </c>
      <c r="E193" s="24">
        <v>15</v>
      </c>
      <c r="F193" s="25">
        <v>14</v>
      </c>
      <c r="G193" s="26">
        <v>1</v>
      </c>
      <c r="H193" s="24">
        <v>18</v>
      </c>
      <c r="I193" s="25">
        <v>17</v>
      </c>
      <c r="J193" s="26">
        <v>1</v>
      </c>
      <c r="K193" s="24">
        <v>153</v>
      </c>
      <c r="L193" s="61">
        <v>113.61000000000003</v>
      </c>
      <c r="M193" s="27">
        <v>45.298609277352334</v>
      </c>
    </row>
    <row r="194" spans="1:13" x14ac:dyDescent="0.2">
      <c r="A194" s="23" t="s">
        <v>132</v>
      </c>
      <c r="B194" s="24">
        <v>25</v>
      </c>
      <c r="C194" s="25">
        <v>21</v>
      </c>
      <c r="D194" s="26">
        <v>4</v>
      </c>
      <c r="E194" s="24">
        <v>31</v>
      </c>
      <c r="F194" s="25">
        <v>27</v>
      </c>
      <c r="G194" s="26">
        <v>4</v>
      </c>
      <c r="H194" s="24">
        <v>32</v>
      </c>
      <c r="I194" s="25">
        <v>28</v>
      </c>
      <c r="J194" s="26">
        <v>4</v>
      </c>
      <c r="K194" s="24">
        <v>256</v>
      </c>
      <c r="L194" s="61">
        <v>185.80999999999997</v>
      </c>
      <c r="M194" s="27">
        <v>44.807034067057764</v>
      </c>
    </row>
    <row r="195" spans="1:13" x14ac:dyDescent="0.2">
      <c r="A195" s="23" t="s">
        <v>133</v>
      </c>
      <c r="B195" s="24">
        <v>22</v>
      </c>
      <c r="C195" s="25">
        <v>20</v>
      </c>
      <c r="D195" s="26">
        <v>2</v>
      </c>
      <c r="E195" s="24">
        <v>22</v>
      </c>
      <c r="F195" s="25">
        <v>20</v>
      </c>
      <c r="G195" s="26">
        <v>2</v>
      </c>
      <c r="H195" s="24">
        <v>30</v>
      </c>
      <c r="I195" s="25">
        <v>28</v>
      </c>
      <c r="J195" s="26">
        <v>2</v>
      </c>
      <c r="K195" s="24">
        <v>150</v>
      </c>
      <c r="L195" s="61">
        <v>117.76999999999997</v>
      </c>
      <c r="M195" s="27">
        <v>46.527681073278444</v>
      </c>
    </row>
    <row r="196" spans="1:13" x14ac:dyDescent="0.2">
      <c r="A196" s="23" t="s">
        <v>134</v>
      </c>
      <c r="B196" s="24">
        <v>53</v>
      </c>
      <c r="C196" s="25">
        <v>52</v>
      </c>
      <c r="D196" s="26">
        <v>1</v>
      </c>
      <c r="E196" s="24">
        <v>53</v>
      </c>
      <c r="F196" s="25">
        <v>52</v>
      </c>
      <c r="G196" s="26">
        <v>1</v>
      </c>
      <c r="H196" s="24">
        <v>57</v>
      </c>
      <c r="I196" s="25">
        <v>56</v>
      </c>
      <c r="J196" s="26">
        <v>1</v>
      </c>
      <c r="K196" s="24">
        <v>304</v>
      </c>
      <c r="L196" s="61">
        <v>209.05999999999995</v>
      </c>
      <c r="M196" s="27">
        <v>45.106046111164261</v>
      </c>
    </row>
    <row r="197" spans="1:13" ht="13.5" thickBot="1" x14ac:dyDescent="0.25">
      <c r="A197" s="28" t="s">
        <v>135</v>
      </c>
      <c r="B197" s="29">
        <v>20</v>
      </c>
      <c r="C197" s="30">
        <v>20</v>
      </c>
      <c r="D197" s="31">
        <v>0</v>
      </c>
      <c r="E197" s="29">
        <v>20</v>
      </c>
      <c r="F197" s="30">
        <v>20</v>
      </c>
      <c r="G197" s="31">
        <v>0</v>
      </c>
      <c r="H197" s="29">
        <v>20</v>
      </c>
      <c r="I197" s="30">
        <v>20</v>
      </c>
      <c r="J197" s="31">
        <v>0</v>
      </c>
      <c r="K197" s="29">
        <v>127</v>
      </c>
      <c r="L197" s="74">
        <v>82.440000000000055</v>
      </c>
      <c r="M197" s="32">
        <v>45.729378942261008</v>
      </c>
    </row>
    <row r="198" spans="1:13" ht="13.5" thickBot="1" x14ac:dyDescent="0.25">
      <c r="A198" s="1185" t="s">
        <v>115</v>
      </c>
      <c r="B198" s="1186">
        <v>373</v>
      </c>
      <c r="C198" s="1187">
        <v>346</v>
      </c>
      <c r="D198" s="1188">
        <v>27</v>
      </c>
      <c r="E198" s="1186">
        <v>391</v>
      </c>
      <c r="F198" s="1187">
        <v>363</v>
      </c>
      <c r="G198" s="1188">
        <v>28</v>
      </c>
      <c r="H198" s="1186">
        <v>444</v>
      </c>
      <c r="I198" s="1187">
        <v>415</v>
      </c>
      <c r="J198" s="1188">
        <v>29</v>
      </c>
      <c r="K198" s="1186">
        <v>3365</v>
      </c>
      <c r="L198" s="1189">
        <v>2310.1199999999994</v>
      </c>
      <c r="M198" s="1190">
        <v>46.225875712084239</v>
      </c>
    </row>
    <row r="200" spans="1:13" ht="13.5" thickBot="1" x14ac:dyDescent="0.25">
      <c r="A200" s="11" t="s">
        <v>329</v>
      </c>
      <c r="B200" s="11"/>
    </row>
    <row r="201" spans="1:13" ht="12.75" customHeight="1" x14ac:dyDescent="0.2">
      <c r="A201" s="1010" t="s">
        <v>113</v>
      </c>
      <c r="B201" s="1004" t="s">
        <v>5</v>
      </c>
      <c r="C201" s="1005"/>
      <c r="D201" s="1006"/>
      <c r="E201" s="1004" t="s">
        <v>6</v>
      </c>
      <c r="F201" s="1005"/>
      <c r="G201" s="1006"/>
      <c r="H201" s="1004" t="s">
        <v>7</v>
      </c>
      <c r="I201" s="1005"/>
      <c r="J201" s="1006"/>
      <c r="K201" s="1004" t="s">
        <v>200</v>
      </c>
      <c r="L201" s="1005"/>
      <c r="M201" s="1006"/>
    </row>
    <row r="202" spans="1:13" ht="26.25" thickBot="1" x14ac:dyDescent="0.25">
      <c r="A202" s="1011"/>
      <c r="B202" s="12" t="s">
        <v>115</v>
      </c>
      <c r="C202" s="13" t="s">
        <v>116</v>
      </c>
      <c r="D202" s="14" t="s">
        <v>117</v>
      </c>
      <c r="E202" s="12" t="s">
        <v>115</v>
      </c>
      <c r="F202" s="13" t="s">
        <v>116</v>
      </c>
      <c r="G202" s="14" t="s">
        <v>117</v>
      </c>
      <c r="H202" s="12" t="s">
        <v>115</v>
      </c>
      <c r="I202" s="13" t="s">
        <v>116</v>
      </c>
      <c r="J202" s="14" t="s">
        <v>117</v>
      </c>
      <c r="K202" s="15" t="s">
        <v>118</v>
      </c>
      <c r="L202" s="954" t="s">
        <v>119</v>
      </c>
      <c r="M202" s="16" t="s">
        <v>120</v>
      </c>
    </row>
    <row r="203" spans="1:13" x14ac:dyDescent="0.2">
      <c r="A203" s="17" t="s">
        <v>121</v>
      </c>
      <c r="B203" s="18">
        <v>9</v>
      </c>
      <c r="C203" s="19">
        <v>6</v>
      </c>
      <c r="D203" s="20">
        <v>3</v>
      </c>
      <c r="E203" s="18">
        <v>9</v>
      </c>
      <c r="F203" s="19">
        <v>6</v>
      </c>
      <c r="G203" s="20">
        <v>3</v>
      </c>
      <c r="H203" s="18">
        <v>9</v>
      </c>
      <c r="I203" s="19">
        <v>6</v>
      </c>
      <c r="J203" s="20">
        <v>3</v>
      </c>
      <c r="K203" s="21">
        <v>10</v>
      </c>
      <c r="L203" s="56">
        <v>7.23</v>
      </c>
      <c r="M203" s="22">
        <v>56.126556016597505</v>
      </c>
    </row>
    <row r="204" spans="1:13" x14ac:dyDescent="0.2">
      <c r="A204" s="23" t="s">
        <v>123</v>
      </c>
      <c r="B204" s="24">
        <v>3</v>
      </c>
      <c r="C204" s="25">
        <v>2</v>
      </c>
      <c r="D204" s="26">
        <v>1</v>
      </c>
      <c r="E204" s="24">
        <v>3</v>
      </c>
      <c r="F204" s="25">
        <v>2</v>
      </c>
      <c r="G204" s="26">
        <v>1</v>
      </c>
      <c r="H204" s="24">
        <v>3</v>
      </c>
      <c r="I204" s="25">
        <v>2</v>
      </c>
      <c r="J204" s="26">
        <v>1</v>
      </c>
      <c r="K204" s="24">
        <v>2</v>
      </c>
      <c r="L204" s="61">
        <v>1.1400000000000001</v>
      </c>
      <c r="M204" s="27">
        <v>59.5</v>
      </c>
    </row>
    <row r="205" spans="1:13" x14ac:dyDescent="0.2">
      <c r="A205" s="23" t="s">
        <v>124</v>
      </c>
      <c r="B205" s="24">
        <v>3</v>
      </c>
      <c r="C205" s="25">
        <v>1</v>
      </c>
      <c r="D205" s="26">
        <v>2</v>
      </c>
      <c r="E205" s="24">
        <v>3</v>
      </c>
      <c r="F205" s="25">
        <v>1</v>
      </c>
      <c r="G205" s="26">
        <v>2</v>
      </c>
      <c r="H205" s="24">
        <v>3</v>
      </c>
      <c r="I205" s="25">
        <v>1</v>
      </c>
      <c r="J205" s="26">
        <v>2</v>
      </c>
      <c r="K205" s="24">
        <v>4</v>
      </c>
      <c r="L205" s="61">
        <v>2.1799999999999997</v>
      </c>
      <c r="M205" s="27">
        <v>54.747706422018361</v>
      </c>
    </row>
    <row r="206" spans="1:13" x14ac:dyDescent="0.2">
      <c r="A206" s="23" t="s">
        <v>125</v>
      </c>
      <c r="B206" s="24">
        <v>2</v>
      </c>
      <c r="C206" s="25">
        <v>2</v>
      </c>
      <c r="D206" s="26">
        <v>0</v>
      </c>
      <c r="E206" s="24">
        <v>2</v>
      </c>
      <c r="F206" s="25">
        <v>2</v>
      </c>
      <c r="G206" s="26">
        <v>0</v>
      </c>
      <c r="H206" s="24">
        <v>2</v>
      </c>
      <c r="I206" s="25">
        <v>2</v>
      </c>
      <c r="J206" s="26">
        <v>0</v>
      </c>
      <c r="K206" s="24">
        <v>2</v>
      </c>
      <c r="L206" s="61">
        <v>1</v>
      </c>
      <c r="M206" s="27">
        <v>57.69</v>
      </c>
    </row>
    <row r="207" spans="1:13" x14ac:dyDescent="0.2">
      <c r="A207" s="23" t="s">
        <v>126</v>
      </c>
      <c r="B207" s="24">
        <v>1</v>
      </c>
      <c r="C207" s="25">
        <v>1</v>
      </c>
      <c r="D207" s="26">
        <v>0</v>
      </c>
      <c r="E207" s="24">
        <v>1</v>
      </c>
      <c r="F207" s="25">
        <v>1</v>
      </c>
      <c r="G207" s="26">
        <v>0</v>
      </c>
      <c r="H207" s="24">
        <v>1</v>
      </c>
      <c r="I207" s="25">
        <v>1</v>
      </c>
      <c r="J207" s="26">
        <v>0</v>
      </c>
      <c r="K207" s="24">
        <v>1</v>
      </c>
      <c r="L207" s="61">
        <v>1</v>
      </c>
      <c r="M207" s="27">
        <v>61.5</v>
      </c>
    </row>
    <row r="208" spans="1:13" x14ac:dyDescent="0.2">
      <c r="A208" s="23" t="s">
        <v>127</v>
      </c>
      <c r="B208" s="24">
        <v>2</v>
      </c>
      <c r="C208" s="25">
        <v>2</v>
      </c>
      <c r="D208" s="26">
        <v>0</v>
      </c>
      <c r="E208" s="24">
        <v>2</v>
      </c>
      <c r="F208" s="25">
        <v>2</v>
      </c>
      <c r="G208" s="26">
        <v>0</v>
      </c>
      <c r="H208" s="24">
        <v>2</v>
      </c>
      <c r="I208" s="25">
        <v>2</v>
      </c>
      <c r="J208" s="26">
        <v>0</v>
      </c>
      <c r="K208" s="24">
        <v>3</v>
      </c>
      <c r="L208" s="61">
        <v>1.73</v>
      </c>
      <c r="M208" s="27">
        <v>59.794797687861269</v>
      </c>
    </row>
    <row r="209" spans="1:13" x14ac:dyDescent="0.2">
      <c r="A209" s="23" t="s">
        <v>128</v>
      </c>
      <c r="B209" s="24">
        <v>2</v>
      </c>
      <c r="C209" s="25">
        <v>2</v>
      </c>
      <c r="D209" s="26">
        <v>0</v>
      </c>
      <c r="E209" s="24">
        <v>2</v>
      </c>
      <c r="F209" s="25">
        <v>2</v>
      </c>
      <c r="G209" s="26">
        <v>0</v>
      </c>
      <c r="H209" s="24">
        <v>2</v>
      </c>
      <c r="I209" s="25">
        <v>2</v>
      </c>
      <c r="J209" s="26">
        <v>0</v>
      </c>
      <c r="K209" s="24">
        <v>2</v>
      </c>
      <c r="L209" s="61">
        <v>2</v>
      </c>
      <c r="M209" s="27">
        <v>56.5</v>
      </c>
    </row>
    <row r="210" spans="1:13" x14ac:dyDescent="0.2">
      <c r="A210" s="23" t="s">
        <v>129</v>
      </c>
      <c r="B210" s="24">
        <v>3</v>
      </c>
      <c r="C210" s="25">
        <v>2</v>
      </c>
      <c r="D210" s="26">
        <v>1</v>
      </c>
      <c r="E210" s="24">
        <v>3</v>
      </c>
      <c r="F210" s="25">
        <v>2</v>
      </c>
      <c r="G210" s="26">
        <v>1</v>
      </c>
      <c r="H210" s="24">
        <v>6</v>
      </c>
      <c r="I210" s="25">
        <v>5</v>
      </c>
      <c r="J210" s="26">
        <v>1</v>
      </c>
      <c r="K210" s="24">
        <v>6</v>
      </c>
      <c r="L210" s="61">
        <v>3.1999999999999997</v>
      </c>
      <c r="M210" s="27">
        <v>55.225000000000009</v>
      </c>
    </row>
    <row r="211" spans="1:13" x14ac:dyDescent="0.2">
      <c r="A211" s="23" t="s">
        <v>130</v>
      </c>
      <c r="B211" s="24">
        <v>3</v>
      </c>
      <c r="C211" s="25">
        <v>2</v>
      </c>
      <c r="D211" s="26">
        <v>1</v>
      </c>
      <c r="E211" s="24">
        <v>3</v>
      </c>
      <c r="F211" s="25">
        <v>2</v>
      </c>
      <c r="G211" s="26">
        <v>1</v>
      </c>
      <c r="H211" s="24">
        <v>3</v>
      </c>
      <c r="I211" s="25">
        <v>2</v>
      </c>
      <c r="J211" s="26">
        <v>1</v>
      </c>
      <c r="K211" s="24">
        <v>5</v>
      </c>
      <c r="L211" s="61">
        <v>2.88</v>
      </c>
      <c r="M211" s="27">
        <v>57.065972222222221</v>
      </c>
    </row>
    <row r="212" spans="1:13" x14ac:dyDescent="0.2">
      <c r="A212" s="23" t="s">
        <v>131</v>
      </c>
      <c r="B212" s="24">
        <v>2</v>
      </c>
      <c r="C212" s="25">
        <v>1</v>
      </c>
      <c r="D212" s="26">
        <v>1</v>
      </c>
      <c r="E212" s="24">
        <v>2</v>
      </c>
      <c r="F212" s="25">
        <v>1</v>
      </c>
      <c r="G212" s="26">
        <v>1</v>
      </c>
      <c r="H212" s="24">
        <v>2</v>
      </c>
      <c r="I212" s="25">
        <v>1</v>
      </c>
      <c r="J212" s="26">
        <v>1</v>
      </c>
      <c r="K212" s="24">
        <v>2</v>
      </c>
      <c r="L212" s="61">
        <v>1.7100000000000002</v>
      </c>
      <c r="M212" s="27">
        <v>47.476608187134495</v>
      </c>
    </row>
    <row r="213" spans="1:13" x14ac:dyDescent="0.2">
      <c r="A213" s="23" t="s">
        <v>132</v>
      </c>
      <c r="B213" s="24">
        <v>1</v>
      </c>
      <c r="C213" s="25">
        <v>1</v>
      </c>
      <c r="D213" s="26">
        <v>0</v>
      </c>
      <c r="E213" s="24">
        <v>1</v>
      </c>
      <c r="F213" s="25">
        <v>1</v>
      </c>
      <c r="G213" s="26">
        <v>0</v>
      </c>
      <c r="H213" s="24">
        <v>1</v>
      </c>
      <c r="I213" s="25">
        <v>1</v>
      </c>
      <c r="J213" s="26">
        <v>0</v>
      </c>
      <c r="K213" s="24">
        <v>2</v>
      </c>
      <c r="L213" s="61">
        <v>1.32</v>
      </c>
      <c r="M213" s="27">
        <v>57.000000000000007</v>
      </c>
    </row>
    <row r="214" spans="1:13" x14ac:dyDescent="0.2">
      <c r="A214" s="23" t="s">
        <v>133</v>
      </c>
      <c r="B214" s="24">
        <v>6</v>
      </c>
      <c r="C214" s="25">
        <v>5</v>
      </c>
      <c r="D214" s="26">
        <v>1</v>
      </c>
      <c r="E214" s="24">
        <v>6</v>
      </c>
      <c r="F214" s="25">
        <v>5</v>
      </c>
      <c r="G214" s="26">
        <v>1</v>
      </c>
      <c r="H214" s="24">
        <v>6</v>
      </c>
      <c r="I214" s="25">
        <v>5</v>
      </c>
      <c r="J214" s="26">
        <v>1</v>
      </c>
      <c r="K214" s="24">
        <v>8</v>
      </c>
      <c r="L214" s="61">
        <v>7.7700000000000005</v>
      </c>
      <c r="M214" s="27">
        <v>55.907979407979404</v>
      </c>
    </row>
    <row r="215" spans="1:13" x14ac:dyDescent="0.2">
      <c r="A215" s="23" t="s">
        <v>134</v>
      </c>
      <c r="B215" s="24">
        <v>4</v>
      </c>
      <c r="C215" s="25">
        <v>3</v>
      </c>
      <c r="D215" s="26">
        <v>1</v>
      </c>
      <c r="E215" s="24">
        <v>4</v>
      </c>
      <c r="F215" s="25">
        <v>3</v>
      </c>
      <c r="G215" s="26">
        <v>1</v>
      </c>
      <c r="H215" s="24">
        <v>4</v>
      </c>
      <c r="I215" s="25">
        <v>3</v>
      </c>
      <c r="J215" s="26">
        <v>1</v>
      </c>
      <c r="K215" s="24">
        <v>6</v>
      </c>
      <c r="L215" s="61">
        <v>6</v>
      </c>
      <c r="M215" s="27">
        <v>51.666666666666664</v>
      </c>
    </row>
    <row r="216" spans="1:13" ht="13.5" thickBot="1" x14ac:dyDescent="0.25">
      <c r="A216" s="28" t="s">
        <v>135</v>
      </c>
      <c r="B216" s="29">
        <v>6</v>
      </c>
      <c r="C216" s="30">
        <v>4</v>
      </c>
      <c r="D216" s="31">
        <v>2</v>
      </c>
      <c r="E216" s="29">
        <v>6</v>
      </c>
      <c r="F216" s="30">
        <v>4</v>
      </c>
      <c r="G216" s="31">
        <v>2</v>
      </c>
      <c r="H216" s="29">
        <v>6</v>
      </c>
      <c r="I216" s="30">
        <v>4</v>
      </c>
      <c r="J216" s="31">
        <v>2</v>
      </c>
      <c r="K216" s="29">
        <v>7</v>
      </c>
      <c r="L216" s="74">
        <v>5.91</v>
      </c>
      <c r="M216" s="32">
        <v>48.518612521150587</v>
      </c>
    </row>
    <row r="217" spans="1:13" ht="13.5" thickBot="1" x14ac:dyDescent="0.25">
      <c r="A217" s="1185" t="s">
        <v>115</v>
      </c>
      <c r="B217" s="1186">
        <v>47</v>
      </c>
      <c r="C217" s="1187">
        <v>34</v>
      </c>
      <c r="D217" s="1188">
        <v>13</v>
      </c>
      <c r="E217" s="1186">
        <v>47</v>
      </c>
      <c r="F217" s="1187">
        <v>34</v>
      </c>
      <c r="G217" s="1188">
        <v>13</v>
      </c>
      <c r="H217" s="1186">
        <v>50</v>
      </c>
      <c r="I217" s="1187">
        <v>37</v>
      </c>
      <c r="J217" s="1188">
        <v>13</v>
      </c>
      <c r="K217" s="1186">
        <v>59</v>
      </c>
      <c r="L217" s="1189">
        <v>45.070000000000007</v>
      </c>
      <c r="M217" s="1190">
        <v>54.520856445529176</v>
      </c>
    </row>
    <row r="219" spans="1:13" s="33" customFormat="1" ht="13.5" thickBot="1" x14ac:dyDescent="0.25">
      <c r="A219" s="11" t="s">
        <v>330</v>
      </c>
      <c r="B219" s="11"/>
      <c r="C219" s="8"/>
      <c r="D219" s="8"/>
      <c r="E219" s="8"/>
      <c r="F219" s="8"/>
      <c r="G219" s="8"/>
      <c r="H219" s="8"/>
      <c r="I219" s="8"/>
      <c r="J219" s="8"/>
      <c r="L219" s="957"/>
    </row>
    <row r="220" spans="1:13" ht="12.75" customHeight="1" x14ac:dyDescent="0.2">
      <c r="A220" s="1010" t="s">
        <v>113</v>
      </c>
      <c r="B220" s="1004" t="s">
        <v>5</v>
      </c>
      <c r="C220" s="1005"/>
      <c r="D220" s="1006"/>
      <c r="E220" s="1004" t="s">
        <v>6</v>
      </c>
      <c r="F220" s="1005"/>
      <c r="G220" s="1006"/>
      <c r="H220" s="1004" t="s">
        <v>7</v>
      </c>
      <c r="I220" s="1005"/>
      <c r="J220" s="1006"/>
    </row>
    <row r="221" spans="1:13" ht="13.5" thickBot="1" x14ac:dyDescent="0.25">
      <c r="A221" s="1011"/>
      <c r="B221" s="12" t="s">
        <v>115</v>
      </c>
      <c r="C221" s="13" t="s">
        <v>116</v>
      </c>
      <c r="D221" s="14" t="s">
        <v>117</v>
      </c>
      <c r="E221" s="12" t="s">
        <v>115</v>
      </c>
      <c r="F221" s="13" t="s">
        <v>116</v>
      </c>
      <c r="G221" s="14" t="s">
        <v>117</v>
      </c>
      <c r="H221" s="12" t="s">
        <v>115</v>
      </c>
      <c r="I221" s="13" t="s">
        <v>116</v>
      </c>
      <c r="J221" s="14" t="s">
        <v>117</v>
      </c>
    </row>
    <row r="222" spans="1:13" x14ac:dyDescent="0.2">
      <c r="A222" s="17" t="s">
        <v>121</v>
      </c>
      <c r="B222" s="18">
        <v>19</v>
      </c>
      <c r="C222" s="19">
        <v>19</v>
      </c>
      <c r="D222" s="20">
        <v>0</v>
      </c>
      <c r="E222" s="18">
        <v>19</v>
      </c>
      <c r="F222" s="19">
        <v>19</v>
      </c>
      <c r="G222" s="20">
        <v>0</v>
      </c>
      <c r="H222" s="18">
        <v>26</v>
      </c>
      <c r="I222" s="19">
        <v>26</v>
      </c>
      <c r="J222" s="20">
        <v>0</v>
      </c>
    </row>
    <row r="223" spans="1:13" x14ac:dyDescent="0.2">
      <c r="A223" s="23" t="s">
        <v>123</v>
      </c>
      <c r="B223" s="24">
        <v>20</v>
      </c>
      <c r="C223" s="25">
        <v>19</v>
      </c>
      <c r="D223" s="26">
        <v>1</v>
      </c>
      <c r="E223" s="24">
        <v>21</v>
      </c>
      <c r="F223" s="25">
        <v>19</v>
      </c>
      <c r="G223" s="26">
        <v>2</v>
      </c>
      <c r="H223" s="24">
        <v>22</v>
      </c>
      <c r="I223" s="25">
        <v>20</v>
      </c>
      <c r="J223" s="26">
        <v>2</v>
      </c>
    </row>
    <row r="224" spans="1:13" x14ac:dyDescent="0.2">
      <c r="A224" s="23" t="s">
        <v>124</v>
      </c>
      <c r="B224" s="24">
        <v>12</v>
      </c>
      <c r="C224" s="25">
        <v>12</v>
      </c>
      <c r="D224" s="26">
        <v>0</v>
      </c>
      <c r="E224" s="24">
        <v>13</v>
      </c>
      <c r="F224" s="25">
        <v>13</v>
      </c>
      <c r="G224" s="26">
        <v>0</v>
      </c>
      <c r="H224" s="24">
        <v>13</v>
      </c>
      <c r="I224" s="25">
        <v>13</v>
      </c>
      <c r="J224" s="26">
        <v>0</v>
      </c>
    </row>
    <row r="225" spans="1:10" x14ac:dyDescent="0.2">
      <c r="A225" s="23" t="s">
        <v>125</v>
      </c>
      <c r="B225" s="24">
        <v>10</v>
      </c>
      <c r="C225" s="25">
        <v>10</v>
      </c>
      <c r="D225" s="26">
        <v>0</v>
      </c>
      <c r="E225" s="24">
        <v>10</v>
      </c>
      <c r="F225" s="25">
        <v>10</v>
      </c>
      <c r="G225" s="26">
        <v>0</v>
      </c>
      <c r="H225" s="24">
        <v>10</v>
      </c>
      <c r="I225" s="25">
        <v>10</v>
      </c>
      <c r="J225" s="26">
        <v>0</v>
      </c>
    </row>
    <row r="226" spans="1:10" x14ac:dyDescent="0.2">
      <c r="A226" s="23" t="s">
        <v>126</v>
      </c>
      <c r="B226" s="24">
        <v>8</v>
      </c>
      <c r="C226" s="25">
        <v>8</v>
      </c>
      <c r="D226" s="26">
        <v>0</v>
      </c>
      <c r="E226" s="24">
        <v>8</v>
      </c>
      <c r="F226" s="25">
        <v>8</v>
      </c>
      <c r="G226" s="26">
        <v>0</v>
      </c>
      <c r="H226" s="24">
        <v>9</v>
      </c>
      <c r="I226" s="25">
        <v>9</v>
      </c>
      <c r="J226" s="26">
        <v>0</v>
      </c>
    </row>
    <row r="227" spans="1:10" x14ac:dyDescent="0.2">
      <c r="A227" s="23" t="s">
        <v>127</v>
      </c>
      <c r="B227" s="24">
        <v>21</v>
      </c>
      <c r="C227" s="25">
        <v>21</v>
      </c>
      <c r="D227" s="26">
        <v>0</v>
      </c>
      <c r="E227" s="24">
        <v>27</v>
      </c>
      <c r="F227" s="25">
        <v>27</v>
      </c>
      <c r="G227" s="26">
        <v>0</v>
      </c>
      <c r="H227" s="24">
        <v>27</v>
      </c>
      <c r="I227" s="25">
        <v>27</v>
      </c>
      <c r="J227" s="26">
        <v>0</v>
      </c>
    </row>
    <row r="228" spans="1:10" x14ac:dyDescent="0.2">
      <c r="A228" s="23" t="s">
        <v>128</v>
      </c>
      <c r="B228" s="24">
        <v>9</v>
      </c>
      <c r="C228" s="25">
        <v>8</v>
      </c>
      <c r="D228" s="26">
        <v>1</v>
      </c>
      <c r="E228" s="24">
        <v>11</v>
      </c>
      <c r="F228" s="25">
        <v>10</v>
      </c>
      <c r="G228" s="26">
        <v>1</v>
      </c>
      <c r="H228" s="24">
        <v>11</v>
      </c>
      <c r="I228" s="25">
        <v>10</v>
      </c>
      <c r="J228" s="26">
        <v>1</v>
      </c>
    </row>
    <row r="229" spans="1:10" x14ac:dyDescent="0.2">
      <c r="A229" s="23" t="s">
        <v>129</v>
      </c>
      <c r="B229" s="24">
        <v>3</v>
      </c>
      <c r="C229" s="25">
        <v>3</v>
      </c>
      <c r="D229" s="26">
        <v>0</v>
      </c>
      <c r="E229" s="24">
        <v>3</v>
      </c>
      <c r="F229" s="25">
        <v>3</v>
      </c>
      <c r="G229" s="26">
        <v>0</v>
      </c>
      <c r="H229" s="24">
        <v>3</v>
      </c>
      <c r="I229" s="25">
        <v>3</v>
      </c>
      <c r="J229" s="26">
        <v>0</v>
      </c>
    </row>
    <row r="230" spans="1:10" x14ac:dyDescent="0.2">
      <c r="A230" s="23" t="s">
        <v>130</v>
      </c>
      <c r="B230" s="24">
        <v>8</v>
      </c>
      <c r="C230" s="25">
        <v>8</v>
      </c>
      <c r="D230" s="26">
        <v>0</v>
      </c>
      <c r="E230" s="24">
        <v>11</v>
      </c>
      <c r="F230" s="25">
        <v>11</v>
      </c>
      <c r="G230" s="26">
        <v>0</v>
      </c>
      <c r="H230" s="24">
        <v>11</v>
      </c>
      <c r="I230" s="25">
        <v>11</v>
      </c>
      <c r="J230" s="26">
        <v>0</v>
      </c>
    </row>
    <row r="231" spans="1:10" x14ac:dyDescent="0.2">
      <c r="A231" s="23" t="s">
        <v>131</v>
      </c>
      <c r="B231" s="24">
        <v>7</v>
      </c>
      <c r="C231" s="25">
        <v>7</v>
      </c>
      <c r="D231" s="26">
        <v>0</v>
      </c>
      <c r="E231" s="24">
        <v>7</v>
      </c>
      <c r="F231" s="25">
        <v>7</v>
      </c>
      <c r="G231" s="26">
        <v>0</v>
      </c>
      <c r="H231" s="24">
        <v>7</v>
      </c>
      <c r="I231" s="25">
        <v>7</v>
      </c>
      <c r="J231" s="26">
        <v>0</v>
      </c>
    </row>
    <row r="232" spans="1:10" x14ac:dyDescent="0.2">
      <c r="A232" s="23" t="s">
        <v>132</v>
      </c>
      <c r="B232" s="24">
        <v>11</v>
      </c>
      <c r="C232" s="25">
        <v>11</v>
      </c>
      <c r="D232" s="26">
        <v>0</v>
      </c>
      <c r="E232" s="24">
        <v>11</v>
      </c>
      <c r="F232" s="25">
        <v>11</v>
      </c>
      <c r="G232" s="26">
        <v>0</v>
      </c>
      <c r="H232" s="24">
        <v>11</v>
      </c>
      <c r="I232" s="25">
        <v>11</v>
      </c>
      <c r="J232" s="26">
        <v>0</v>
      </c>
    </row>
    <row r="233" spans="1:10" x14ac:dyDescent="0.2">
      <c r="A233" s="23" t="s">
        <v>133</v>
      </c>
      <c r="B233" s="24">
        <v>7</v>
      </c>
      <c r="C233" s="25">
        <v>7</v>
      </c>
      <c r="D233" s="26">
        <v>0</v>
      </c>
      <c r="E233" s="24">
        <v>7</v>
      </c>
      <c r="F233" s="25">
        <v>7</v>
      </c>
      <c r="G233" s="26">
        <v>0</v>
      </c>
      <c r="H233" s="24">
        <v>7</v>
      </c>
      <c r="I233" s="25">
        <v>7</v>
      </c>
      <c r="J233" s="26">
        <v>0</v>
      </c>
    </row>
    <row r="234" spans="1:10" x14ac:dyDescent="0.2">
      <c r="A234" s="23" t="s">
        <v>134</v>
      </c>
      <c r="B234" s="24">
        <v>18</v>
      </c>
      <c r="C234" s="25">
        <v>18</v>
      </c>
      <c r="D234" s="26">
        <v>0</v>
      </c>
      <c r="E234" s="24">
        <v>18</v>
      </c>
      <c r="F234" s="25">
        <v>18</v>
      </c>
      <c r="G234" s="26">
        <v>0</v>
      </c>
      <c r="H234" s="24">
        <v>19</v>
      </c>
      <c r="I234" s="25">
        <v>19</v>
      </c>
      <c r="J234" s="26">
        <v>0</v>
      </c>
    </row>
    <row r="235" spans="1:10" ht="13.5" thickBot="1" x14ac:dyDescent="0.25">
      <c r="A235" s="28" t="s">
        <v>135</v>
      </c>
      <c r="B235" s="29">
        <v>9</v>
      </c>
      <c r="C235" s="30">
        <v>9</v>
      </c>
      <c r="D235" s="31">
        <v>0</v>
      </c>
      <c r="E235" s="29">
        <v>9</v>
      </c>
      <c r="F235" s="30">
        <v>9</v>
      </c>
      <c r="G235" s="31">
        <v>0</v>
      </c>
      <c r="H235" s="29">
        <v>9</v>
      </c>
      <c r="I235" s="30">
        <v>9</v>
      </c>
      <c r="J235" s="31">
        <v>0</v>
      </c>
    </row>
    <row r="236" spans="1:10" ht="13.5" thickBot="1" x14ac:dyDescent="0.25">
      <c r="A236" s="1185" t="s">
        <v>115</v>
      </c>
      <c r="B236" s="1186">
        <v>162</v>
      </c>
      <c r="C236" s="1187">
        <v>160</v>
      </c>
      <c r="D236" s="1188">
        <v>2</v>
      </c>
      <c r="E236" s="1186">
        <v>175</v>
      </c>
      <c r="F236" s="1187">
        <v>172</v>
      </c>
      <c r="G236" s="1188">
        <v>3</v>
      </c>
      <c r="H236" s="1186">
        <v>185</v>
      </c>
      <c r="I236" s="1187">
        <v>182</v>
      </c>
      <c r="J236" s="1188">
        <v>3</v>
      </c>
    </row>
    <row r="238" spans="1:10" ht="13.5" thickBot="1" x14ac:dyDescent="0.25">
      <c r="A238" s="11" t="s">
        <v>331</v>
      </c>
      <c r="B238" s="11"/>
    </row>
    <row r="239" spans="1:10" x14ac:dyDescent="0.2">
      <c r="A239" s="1002" t="s">
        <v>113</v>
      </c>
      <c r="B239" s="1004" t="s">
        <v>5</v>
      </c>
      <c r="C239" s="1005"/>
      <c r="D239" s="1006"/>
      <c r="E239" s="1004" t="s">
        <v>6</v>
      </c>
      <c r="F239" s="1005"/>
      <c r="G239" s="1006"/>
      <c r="H239" s="1004" t="s">
        <v>7</v>
      </c>
      <c r="I239" s="1005"/>
      <c r="J239" s="1006"/>
    </row>
    <row r="240" spans="1:10" ht="13.5" thickBot="1" x14ac:dyDescent="0.25">
      <c r="A240" s="1003"/>
      <c r="B240" s="12" t="s">
        <v>115</v>
      </c>
      <c r="C240" s="13" t="s">
        <v>116</v>
      </c>
      <c r="D240" s="14" t="s">
        <v>117</v>
      </c>
      <c r="E240" s="12" t="s">
        <v>115</v>
      </c>
      <c r="F240" s="13" t="s">
        <v>116</v>
      </c>
      <c r="G240" s="14" t="s">
        <v>117</v>
      </c>
      <c r="H240" s="12" t="s">
        <v>115</v>
      </c>
      <c r="I240" s="13" t="s">
        <v>116</v>
      </c>
      <c r="J240" s="14" t="s">
        <v>117</v>
      </c>
    </row>
    <row r="241" spans="1:10" x14ac:dyDescent="0.2">
      <c r="A241" s="17" t="s">
        <v>121</v>
      </c>
      <c r="B241" s="18">
        <v>1</v>
      </c>
      <c r="C241" s="19">
        <v>1</v>
      </c>
      <c r="D241" s="20">
        <v>0</v>
      </c>
      <c r="E241" s="18">
        <v>1</v>
      </c>
      <c r="F241" s="19">
        <v>1</v>
      </c>
      <c r="G241" s="20">
        <v>0</v>
      </c>
      <c r="H241" s="18">
        <v>1</v>
      </c>
      <c r="I241" s="19">
        <v>1</v>
      </c>
      <c r="J241" s="20">
        <v>0</v>
      </c>
    </row>
    <row r="242" spans="1:10" x14ac:dyDescent="0.2">
      <c r="A242" s="23" t="s">
        <v>123</v>
      </c>
      <c r="B242" s="24">
        <v>0</v>
      </c>
      <c r="C242" s="25">
        <v>0</v>
      </c>
      <c r="D242" s="26">
        <v>0</v>
      </c>
      <c r="E242" s="24">
        <v>0</v>
      </c>
      <c r="F242" s="25">
        <v>0</v>
      </c>
      <c r="G242" s="26">
        <v>0</v>
      </c>
      <c r="H242" s="24">
        <v>0</v>
      </c>
      <c r="I242" s="25">
        <v>0</v>
      </c>
      <c r="J242" s="26">
        <v>0</v>
      </c>
    </row>
    <row r="243" spans="1:10" x14ac:dyDescent="0.2">
      <c r="A243" s="23" t="s">
        <v>124</v>
      </c>
      <c r="B243" s="24">
        <v>1</v>
      </c>
      <c r="C243" s="25">
        <v>1</v>
      </c>
      <c r="D243" s="26">
        <v>0</v>
      </c>
      <c r="E243" s="24">
        <v>1</v>
      </c>
      <c r="F243" s="25">
        <v>1</v>
      </c>
      <c r="G243" s="26">
        <v>0</v>
      </c>
      <c r="H243" s="24">
        <v>1</v>
      </c>
      <c r="I243" s="25">
        <v>1</v>
      </c>
      <c r="J243" s="26">
        <v>0</v>
      </c>
    </row>
    <row r="244" spans="1:10" x14ac:dyDescent="0.2">
      <c r="A244" s="23" t="s">
        <v>125</v>
      </c>
      <c r="B244" s="24">
        <v>1</v>
      </c>
      <c r="C244" s="25">
        <v>1</v>
      </c>
      <c r="D244" s="26">
        <v>0</v>
      </c>
      <c r="E244" s="24">
        <v>1</v>
      </c>
      <c r="F244" s="25">
        <v>1</v>
      </c>
      <c r="G244" s="26">
        <v>0</v>
      </c>
      <c r="H244" s="24">
        <v>1</v>
      </c>
      <c r="I244" s="25">
        <v>1</v>
      </c>
      <c r="J244" s="26">
        <v>0</v>
      </c>
    </row>
    <row r="245" spans="1:10" x14ac:dyDescent="0.2">
      <c r="A245" s="23" t="s">
        <v>126</v>
      </c>
      <c r="B245" s="24">
        <v>1</v>
      </c>
      <c r="C245" s="25">
        <v>1</v>
      </c>
      <c r="D245" s="26">
        <v>0</v>
      </c>
      <c r="E245" s="24">
        <v>1</v>
      </c>
      <c r="F245" s="25">
        <v>1</v>
      </c>
      <c r="G245" s="26">
        <v>0</v>
      </c>
      <c r="H245" s="24">
        <v>1</v>
      </c>
      <c r="I245" s="25">
        <v>1</v>
      </c>
      <c r="J245" s="26">
        <v>0</v>
      </c>
    </row>
    <row r="246" spans="1:10" x14ac:dyDescent="0.2">
      <c r="A246" s="23" t="s">
        <v>127</v>
      </c>
      <c r="B246" s="24">
        <v>0</v>
      </c>
      <c r="C246" s="25">
        <v>0</v>
      </c>
      <c r="D246" s="26">
        <v>0</v>
      </c>
      <c r="E246" s="24">
        <v>0</v>
      </c>
      <c r="F246" s="25">
        <v>0</v>
      </c>
      <c r="G246" s="26">
        <v>0</v>
      </c>
      <c r="H246" s="24">
        <v>0</v>
      </c>
      <c r="I246" s="25">
        <v>0</v>
      </c>
      <c r="J246" s="26">
        <v>0</v>
      </c>
    </row>
    <row r="247" spans="1:10" x14ac:dyDescent="0.2">
      <c r="A247" s="23" t="s">
        <v>128</v>
      </c>
      <c r="B247" s="24">
        <v>0</v>
      </c>
      <c r="C247" s="25">
        <v>0</v>
      </c>
      <c r="D247" s="26">
        <v>0</v>
      </c>
      <c r="E247" s="24">
        <v>0</v>
      </c>
      <c r="F247" s="25">
        <v>0</v>
      </c>
      <c r="G247" s="26">
        <v>0</v>
      </c>
      <c r="H247" s="24">
        <v>0</v>
      </c>
      <c r="I247" s="25">
        <v>0</v>
      </c>
      <c r="J247" s="26">
        <v>0</v>
      </c>
    </row>
    <row r="248" spans="1:10" x14ac:dyDescent="0.2">
      <c r="A248" s="23" t="s">
        <v>129</v>
      </c>
      <c r="B248" s="24">
        <v>1</v>
      </c>
      <c r="C248" s="25">
        <v>1</v>
      </c>
      <c r="D248" s="26">
        <v>0</v>
      </c>
      <c r="E248" s="24">
        <v>1</v>
      </c>
      <c r="F248" s="25">
        <v>1</v>
      </c>
      <c r="G248" s="26">
        <v>0</v>
      </c>
      <c r="H248" s="24">
        <v>1</v>
      </c>
      <c r="I248" s="25">
        <v>1</v>
      </c>
      <c r="J248" s="26">
        <v>0</v>
      </c>
    </row>
    <row r="249" spans="1:10" x14ac:dyDescent="0.2">
      <c r="A249" s="23" t="s">
        <v>130</v>
      </c>
      <c r="B249" s="24">
        <v>1</v>
      </c>
      <c r="C249" s="25">
        <v>1</v>
      </c>
      <c r="D249" s="26">
        <v>0</v>
      </c>
      <c r="E249" s="24">
        <v>1</v>
      </c>
      <c r="F249" s="25">
        <v>1</v>
      </c>
      <c r="G249" s="26">
        <v>0</v>
      </c>
      <c r="H249" s="24">
        <v>14</v>
      </c>
      <c r="I249" s="25">
        <v>14</v>
      </c>
      <c r="J249" s="26">
        <v>0</v>
      </c>
    </row>
    <row r="250" spans="1:10" x14ac:dyDescent="0.2">
      <c r="A250" s="23" t="s">
        <v>131</v>
      </c>
      <c r="B250" s="24">
        <v>0</v>
      </c>
      <c r="C250" s="25">
        <v>0</v>
      </c>
      <c r="D250" s="26">
        <v>0</v>
      </c>
      <c r="E250" s="24">
        <v>0</v>
      </c>
      <c r="F250" s="25">
        <v>0</v>
      </c>
      <c r="G250" s="26">
        <v>0</v>
      </c>
      <c r="H250" s="24">
        <v>0</v>
      </c>
      <c r="I250" s="25">
        <v>0</v>
      </c>
      <c r="J250" s="26">
        <v>0</v>
      </c>
    </row>
    <row r="251" spans="1:10" x14ac:dyDescent="0.2">
      <c r="A251" s="23" t="s">
        <v>132</v>
      </c>
      <c r="B251" s="24">
        <v>1</v>
      </c>
      <c r="C251" s="25">
        <v>1</v>
      </c>
      <c r="D251" s="26">
        <v>0</v>
      </c>
      <c r="E251" s="24">
        <v>1</v>
      </c>
      <c r="F251" s="25">
        <v>1</v>
      </c>
      <c r="G251" s="26">
        <v>0</v>
      </c>
      <c r="H251" s="24">
        <v>1</v>
      </c>
      <c r="I251" s="25">
        <v>1</v>
      </c>
      <c r="J251" s="26">
        <v>0</v>
      </c>
    </row>
    <row r="252" spans="1:10" x14ac:dyDescent="0.2">
      <c r="A252" s="23" t="s">
        <v>133</v>
      </c>
      <c r="B252" s="24">
        <v>0</v>
      </c>
      <c r="C252" s="25">
        <v>0</v>
      </c>
      <c r="D252" s="26">
        <v>0</v>
      </c>
      <c r="E252" s="24">
        <v>0</v>
      </c>
      <c r="F252" s="25">
        <v>0</v>
      </c>
      <c r="G252" s="26">
        <v>0</v>
      </c>
      <c r="H252" s="24">
        <v>0</v>
      </c>
      <c r="I252" s="25">
        <v>0</v>
      </c>
      <c r="J252" s="26">
        <v>0</v>
      </c>
    </row>
    <row r="253" spans="1:10" x14ac:dyDescent="0.2">
      <c r="A253" s="23" t="s">
        <v>134</v>
      </c>
      <c r="B253" s="24">
        <v>1</v>
      </c>
      <c r="C253" s="25">
        <v>1</v>
      </c>
      <c r="D253" s="26">
        <v>0</v>
      </c>
      <c r="E253" s="24">
        <v>1</v>
      </c>
      <c r="F253" s="25">
        <v>1</v>
      </c>
      <c r="G253" s="26">
        <v>0</v>
      </c>
      <c r="H253" s="24">
        <v>1</v>
      </c>
      <c r="I253" s="25">
        <v>1</v>
      </c>
      <c r="J253" s="26">
        <v>0</v>
      </c>
    </row>
    <row r="254" spans="1:10" ht="13.5" thickBot="1" x14ac:dyDescent="0.25">
      <c r="A254" s="28" t="s">
        <v>135</v>
      </c>
      <c r="B254" s="29">
        <v>1</v>
      </c>
      <c r="C254" s="30">
        <v>1</v>
      </c>
      <c r="D254" s="31">
        <v>0</v>
      </c>
      <c r="E254" s="29">
        <v>1</v>
      </c>
      <c r="F254" s="30">
        <v>1</v>
      </c>
      <c r="G254" s="31">
        <v>0</v>
      </c>
      <c r="H254" s="29">
        <v>1</v>
      </c>
      <c r="I254" s="30">
        <v>1</v>
      </c>
      <c r="J254" s="31">
        <v>0</v>
      </c>
    </row>
    <row r="255" spans="1:10" ht="13.5" thickBot="1" x14ac:dyDescent="0.25">
      <c r="A255" s="1185" t="s">
        <v>115</v>
      </c>
      <c r="B255" s="1186">
        <v>7</v>
      </c>
      <c r="C255" s="1187">
        <v>7</v>
      </c>
      <c r="D255" s="1188">
        <v>0</v>
      </c>
      <c r="E255" s="1186">
        <v>9</v>
      </c>
      <c r="F255" s="1187">
        <v>9</v>
      </c>
      <c r="G255" s="1188">
        <v>0</v>
      </c>
      <c r="H255" s="1186">
        <v>22</v>
      </c>
      <c r="I255" s="1187">
        <v>22</v>
      </c>
      <c r="J255" s="1188">
        <v>0</v>
      </c>
    </row>
  </sheetData>
  <mergeCells count="63">
    <mergeCell ref="A30:A31"/>
    <mergeCell ref="B30:D30"/>
    <mergeCell ref="E30:G30"/>
    <mergeCell ref="H30:J30"/>
    <mergeCell ref="K30:M30"/>
    <mergeCell ref="A11:A12"/>
    <mergeCell ref="B11:D11"/>
    <mergeCell ref="E11:G11"/>
    <mergeCell ref="H11:J11"/>
    <mergeCell ref="K11:M11"/>
    <mergeCell ref="A68:A69"/>
    <mergeCell ref="B68:D68"/>
    <mergeCell ref="E68:G68"/>
    <mergeCell ref="H68:J68"/>
    <mergeCell ref="K68:M68"/>
    <mergeCell ref="A49:A50"/>
    <mergeCell ref="B49:D49"/>
    <mergeCell ref="E49:G49"/>
    <mergeCell ref="H49:J49"/>
    <mergeCell ref="K49:M49"/>
    <mergeCell ref="A106:A107"/>
    <mergeCell ref="B106:D106"/>
    <mergeCell ref="E106:G106"/>
    <mergeCell ref="H106:J106"/>
    <mergeCell ref="K106:M106"/>
    <mergeCell ref="A87:A88"/>
    <mergeCell ref="B87:D87"/>
    <mergeCell ref="E87:G87"/>
    <mergeCell ref="H87:J87"/>
    <mergeCell ref="K87:M87"/>
    <mergeCell ref="A144:A145"/>
    <mergeCell ref="B144:D144"/>
    <mergeCell ref="E144:G144"/>
    <mergeCell ref="H144:J144"/>
    <mergeCell ref="K144:M144"/>
    <mergeCell ref="A125:A126"/>
    <mergeCell ref="B125:D125"/>
    <mergeCell ref="E125:G125"/>
    <mergeCell ref="H125:J125"/>
    <mergeCell ref="K125:M125"/>
    <mergeCell ref="A182:A183"/>
    <mergeCell ref="B182:D182"/>
    <mergeCell ref="E182:G182"/>
    <mergeCell ref="H182:J182"/>
    <mergeCell ref="K182:M182"/>
    <mergeCell ref="A163:A164"/>
    <mergeCell ref="B163:D163"/>
    <mergeCell ref="E163:G163"/>
    <mergeCell ref="H163:J163"/>
    <mergeCell ref="K163:M163"/>
    <mergeCell ref="K201:M201"/>
    <mergeCell ref="A220:A221"/>
    <mergeCell ref="B220:D220"/>
    <mergeCell ref="E220:G220"/>
    <mergeCell ref="H220:J220"/>
    <mergeCell ref="A239:A240"/>
    <mergeCell ref="B239:D239"/>
    <mergeCell ref="E239:G239"/>
    <mergeCell ref="H239:J239"/>
    <mergeCell ref="A201:A202"/>
    <mergeCell ref="B201:D201"/>
    <mergeCell ref="E201:G201"/>
    <mergeCell ref="H201:J201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69" fitToHeight="4" orientation="portrait" r:id="rId1"/>
  <rowBreaks count="2" manualBreakCount="2">
    <brk id="84" max="12" man="1"/>
    <brk id="160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5" zoomScaleNormal="85" workbookViewId="0"/>
  </sheetViews>
  <sheetFormatPr defaultRowHeight="15" x14ac:dyDescent="0.25"/>
  <cols>
    <col min="1" max="1" width="41.5703125" style="8" customWidth="1"/>
    <col min="2" max="6" width="10.85546875" style="8" customWidth="1"/>
    <col min="7" max="7" width="12.7109375" style="8" customWidth="1"/>
    <col min="8" max="8" width="10.85546875" style="8" customWidth="1"/>
    <col min="9" max="11" width="10.85546875" style="49" customWidth="1"/>
    <col min="12" max="12" width="10.85546875" style="8" customWidth="1"/>
    <col min="13" max="13" width="10.85546875" style="49" customWidth="1"/>
    <col min="14" max="14" width="11" style="8" customWidth="1"/>
    <col min="15" max="16384" width="9.140625" style="35"/>
  </cols>
  <sheetData>
    <row r="1" spans="1:14" ht="15.75" x14ac:dyDescent="0.25">
      <c r="A1" s="3" t="s">
        <v>107</v>
      </c>
      <c r="B1" s="3"/>
    </row>
    <row r="3" spans="1:14" s="8" customFormat="1" ht="12.75" x14ac:dyDescent="0.2">
      <c r="A3" s="10" t="s">
        <v>138</v>
      </c>
      <c r="B3" s="10"/>
      <c r="I3" s="49"/>
      <c r="J3" s="49"/>
      <c r="K3" s="49"/>
      <c r="M3" s="49"/>
    </row>
    <row r="4" spans="1:14" s="8" customFormat="1" ht="12.75" x14ac:dyDescent="0.2">
      <c r="A4" s="10" t="s">
        <v>332</v>
      </c>
      <c r="B4" s="10"/>
      <c r="I4" s="49"/>
      <c r="J4" s="49"/>
      <c r="K4" s="49"/>
      <c r="M4" s="49"/>
    </row>
    <row r="5" spans="1:14" s="8" customFormat="1" ht="12.75" x14ac:dyDescent="0.2">
      <c r="A5" s="10" t="s">
        <v>333</v>
      </c>
      <c r="B5" s="10"/>
      <c r="I5" s="49"/>
      <c r="J5" s="49"/>
      <c r="K5" s="49"/>
      <c r="M5" s="49"/>
    </row>
    <row r="6" spans="1:14" s="8" customFormat="1" ht="12.75" x14ac:dyDescent="0.2">
      <c r="A6" s="10" t="s">
        <v>334</v>
      </c>
      <c r="B6" s="50"/>
      <c r="C6" s="50"/>
      <c r="D6" s="50"/>
      <c r="E6" s="50"/>
      <c r="F6" s="50"/>
      <c r="G6" s="50"/>
      <c r="I6" s="49"/>
      <c r="J6" s="49"/>
      <c r="K6" s="49"/>
      <c r="M6" s="49"/>
    </row>
    <row r="7" spans="1:14" s="8" customFormat="1" ht="12.75" x14ac:dyDescent="0.2">
      <c r="A7" s="10"/>
      <c r="B7" s="10"/>
      <c r="I7" s="49"/>
      <c r="J7" s="49"/>
      <c r="K7" s="49"/>
      <c r="M7" s="49"/>
    </row>
    <row r="8" spans="1:14" s="8" customFormat="1" ht="15.75" x14ac:dyDescent="0.25">
      <c r="A8" s="3" t="s">
        <v>3326</v>
      </c>
      <c r="B8" s="3"/>
      <c r="I8" s="49"/>
      <c r="J8" s="49"/>
      <c r="K8" s="49"/>
      <c r="M8" s="49"/>
    </row>
    <row r="9" spans="1:14" ht="15.75" thickBot="1" x14ac:dyDescent="0.3">
      <c r="A9" s="11"/>
      <c r="D9" s="51"/>
      <c r="E9" s="10"/>
      <c r="F9" s="10"/>
      <c r="G9" s="10"/>
      <c r="H9" s="10"/>
      <c r="I9" s="51"/>
      <c r="J9" s="51"/>
      <c r="K9" s="51"/>
    </row>
    <row r="10" spans="1:14" s="8" customFormat="1" ht="12.75" customHeight="1" x14ac:dyDescent="0.2">
      <c r="A10" s="1012" t="s">
        <v>335</v>
      </c>
      <c r="B10" s="1015" t="s">
        <v>336</v>
      </c>
      <c r="C10" s="1016"/>
      <c r="D10" s="1017"/>
      <c r="E10" s="1040" t="s">
        <v>8</v>
      </c>
      <c r="F10" s="1030"/>
      <c r="G10" s="1030"/>
      <c r="H10" s="1036" t="s">
        <v>337</v>
      </c>
      <c r="I10" s="1016"/>
      <c r="J10" s="1016"/>
      <c r="K10" s="1016"/>
      <c r="L10" s="1016"/>
      <c r="M10" s="1016"/>
      <c r="N10" s="1037"/>
    </row>
    <row r="11" spans="1:14" s="8" customFormat="1" ht="12.75" customHeight="1" x14ac:dyDescent="0.2">
      <c r="A11" s="1013"/>
      <c r="B11" s="1018"/>
      <c r="C11" s="1019"/>
      <c r="D11" s="1020"/>
      <c r="E11" s="1041"/>
      <c r="F11" s="1042"/>
      <c r="G11" s="1042"/>
      <c r="H11" s="1038" t="s">
        <v>114</v>
      </c>
      <c r="I11" s="1019"/>
      <c r="J11" s="1019"/>
      <c r="K11" s="1019"/>
      <c r="L11" s="1019" t="s">
        <v>338</v>
      </c>
      <c r="M11" s="1019"/>
      <c r="N11" s="1039"/>
    </row>
    <row r="12" spans="1:14" s="8" customFormat="1" ht="12.75" customHeight="1" x14ac:dyDescent="0.2">
      <c r="A12" s="1013"/>
      <c r="B12" s="1018" t="s">
        <v>339</v>
      </c>
      <c r="C12" s="1019" t="s">
        <v>340</v>
      </c>
      <c r="D12" s="1020" t="s">
        <v>341</v>
      </c>
      <c r="E12" s="1043" t="s">
        <v>115</v>
      </c>
      <c r="F12" s="1049" t="s">
        <v>342</v>
      </c>
      <c r="G12" s="1051" t="s">
        <v>343</v>
      </c>
      <c r="H12" s="1038" t="s">
        <v>118</v>
      </c>
      <c r="I12" s="1045" t="s">
        <v>119</v>
      </c>
      <c r="J12" s="1045"/>
      <c r="K12" s="1045" t="s">
        <v>344</v>
      </c>
      <c r="L12" s="1019" t="s">
        <v>118</v>
      </c>
      <c r="M12" s="1045" t="s">
        <v>119</v>
      </c>
      <c r="N12" s="1047" t="s">
        <v>344</v>
      </c>
    </row>
    <row r="13" spans="1:14" s="8" customFormat="1" ht="12.75" customHeight="1" thickBot="1" x14ac:dyDescent="0.25">
      <c r="A13" s="1014"/>
      <c r="B13" s="1033"/>
      <c r="C13" s="1034"/>
      <c r="D13" s="1035"/>
      <c r="E13" s="1044"/>
      <c r="F13" s="1050"/>
      <c r="G13" s="1052"/>
      <c r="H13" s="1053"/>
      <c r="I13" s="52" t="s">
        <v>345</v>
      </c>
      <c r="J13" s="52" t="s">
        <v>346</v>
      </c>
      <c r="K13" s="1046"/>
      <c r="L13" s="1034"/>
      <c r="M13" s="1046"/>
      <c r="N13" s="1048"/>
    </row>
    <row r="14" spans="1:14" ht="15" customHeight="1" x14ac:dyDescent="0.25">
      <c r="A14" s="53" t="s">
        <v>347</v>
      </c>
      <c r="B14" s="54">
        <v>109</v>
      </c>
      <c r="C14" s="19">
        <v>120</v>
      </c>
      <c r="D14" s="19">
        <v>312</v>
      </c>
      <c r="E14" s="18">
        <v>9426</v>
      </c>
      <c r="F14" s="19">
        <v>8399</v>
      </c>
      <c r="G14" s="55">
        <v>1027</v>
      </c>
      <c r="H14" s="21">
        <v>4011</v>
      </c>
      <c r="I14" s="56">
        <v>2867.23</v>
      </c>
      <c r="J14" s="56">
        <v>879.72999999999024</v>
      </c>
      <c r="K14" s="56">
        <v>41.377177624397099</v>
      </c>
      <c r="L14" s="57">
        <v>10733</v>
      </c>
      <c r="M14" s="56">
        <v>9848.36</v>
      </c>
      <c r="N14" s="46">
        <v>41.506285310447602</v>
      </c>
    </row>
    <row r="15" spans="1:14" s="8" customFormat="1" ht="12.75" x14ac:dyDescent="0.2">
      <c r="A15" s="58" t="s">
        <v>348</v>
      </c>
      <c r="B15" s="59">
        <v>9</v>
      </c>
      <c r="C15" s="25">
        <v>9</v>
      </c>
      <c r="D15" s="25">
        <v>9</v>
      </c>
      <c r="E15" s="24">
        <v>282</v>
      </c>
      <c r="F15" s="25">
        <v>282</v>
      </c>
      <c r="G15" s="60">
        <v>0</v>
      </c>
      <c r="H15" s="24">
        <v>100</v>
      </c>
      <c r="I15" s="61">
        <v>70.430000000000007</v>
      </c>
      <c r="J15" s="61">
        <v>10.569999999999999</v>
      </c>
      <c r="K15" s="61">
        <v>43.927658668181202</v>
      </c>
      <c r="L15" s="25">
        <v>293</v>
      </c>
      <c r="M15" s="61">
        <v>272</v>
      </c>
      <c r="N15" s="47">
        <v>44.076433823529399</v>
      </c>
    </row>
    <row r="16" spans="1:14" s="8" customFormat="1" ht="12.75" customHeight="1" x14ac:dyDescent="0.2">
      <c r="A16" s="58" t="s">
        <v>349</v>
      </c>
      <c r="B16" s="59">
        <v>19</v>
      </c>
      <c r="C16" s="25">
        <v>19</v>
      </c>
      <c r="D16" s="25">
        <v>52</v>
      </c>
      <c r="E16" s="24">
        <v>1144</v>
      </c>
      <c r="F16" s="25">
        <v>863</v>
      </c>
      <c r="G16" s="60">
        <v>281</v>
      </c>
      <c r="H16" s="24">
        <v>658</v>
      </c>
      <c r="I16" s="61">
        <v>492.42000000000013</v>
      </c>
      <c r="J16" s="61">
        <v>189.89000000000021</v>
      </c>
      <c r="K16" s="61">
        <v>40.482393079078825</v>
      </c>
      <c r="L16" s="25">
        <v>1763</v>
      </c>
      <c r="M16" s="61">
        <v>1628.7200000000016</v>
      </c>
      <c r="N16" s="47">
        <v>40.046791345350904</v>
      </c>
    </row>
    <row r="17" spans="1:14" s="8" customFormat="1" ht="12.75" x14ac:dyDescent="0.2">
      <c r="A17" s="58" t="s">
        <v>350</v>
      </c>
      <c r="B17" s="59">
        <v>3</v>
      </c>
      <c r="C17" s="25">
        <v>3</v>
      </c>
      <c r="D17" s="25">
        <v>3</v>
      </c>
      <c r="E17" s="24">
        <v>89</v>
      </c>
      <c r="F17" s="25">
        <v>89</v>
      </c>
      <c r="G17" s="60">
        <v>0</v>
      </c>
      <c r="H17" s="24">
        <v>40</v>
      </c>
      <c r="I17" s="61">
        <v>23.85</v>
      </c>
      <c r="J17" s="61">
        <v>7.2199999999999989</v>
      </c>
      <c r="K17" s="61">
        <v>44.047169811320799</v>
      </c>
      <c r="L17" s="25">
        <v>73</v>
      </c>
      <c r="M17" s="61">
        <v>61.08</v>
      </c>
      <c r="N17" s="47">
        <v>46.106581532416499</v>
      </c>
    </row>
    <row r="18" spans="1:14" s="8" customFormat="1" ht="12.75" x14ac:dyDescent="0.2">
      <c r="A18" s="58" t="s">
        <v>351</v>
      </c>
      <c r="B18" s="59">
        <v>59</v>
      </c>
      <c r="C18" s="25">
        <v>64</v>
      </c>
      <c r="D18" s="25">
        <v>68</v>
      </c>
      <c r="E18" s="24">
        <v>1729</v>
      </c>
      <c r="F18" s="25">
        <v>1729</v>
      </c>
      <c r="G18" s="60">
        <v>0</v>
      </c>
      <c r="H18" s="24">
        <v>436</v>
      </c>
      <c r="I18" s="61">
        <v>341.04000000000008</v>
      </c>
      <c r="J18" s="61">
        <v>97.880000000000038</v>
      </c>
      <c r="K18" s="61">
        <v>44.453260614590654</v>
      </c>
      <c r="L18" s="25">
        <v>1284</v>
      </c>
      <c r="M18" s="61">
        <v>1148.4600000000014</v>
      </c>
      <c r="N18" s="47">
        <v>45.380230917924827</v>
      </c>
    </row>
    <row r="19" spans="1:14" s="8" customFormat="1" ht="12.75" x14ac:dyDescent="0.2">
      <c r="A19" s="58" t="s">
        <v>352</v>
      </c>
      <c r="B19" s="59">
        <v>11</v>
      </c>
      <c r="C19" s="25">
        <v>11</v>
      </c>
      <c r="D19" s="25">
        <v>24</v>
      </c>
      <c r="E19" s="24">
        <v>323</v>
      </c>
      <c r="F19" s="25">
        <v>206</v>
      </c>
      <c r="G19" s="60">
        <v>117</v>
      </c>
      <c r="H19" s="24">
        <v>163</v>
      </c>
      <c r="I19" s="61">
        <v>128.26</v>
      </c>
      <c r="J19" s="61">
        <v>34.76</v>
      </c>
      <c r="K19" s="61">
        <v>41.965616716045503</v>
      </c>
      <c r="L19" s="25">
        <v>533</v>
      </c>
      <c r="M19" s="61">
        <v>503.99</v>
      </c>
      <c r="N19" s="47">
        <v>41.526667195777698</v>
      </c>
    </row>
    <row r="20" spans="1:14" s="8" customFormat="1" ht="12.75" x14ac:dyDescent="0.2">
      <c r="A20" s="58" t="s">
        <v>353</v>
      </c>
      <c r="B20" s="59">
        <v>27</v>
      </c>
      <c r="C20" s="25">
        <v>27</v>
      </c>
      <c r="D20" s="25">
        <v>50</v>
      </c>
      <c r="E20" s="24">
        <v>1094</v>
      </c>
      <c r="F20" s="25">
        <v>1018</v>
      </c>
      <c r="G20" s="60">
        <v>76</v>
      </c>
      <c r="H20" s="24">
        <v>297</v>
      </c>
      <c r="I20" s="61">
        <v>228</v>
      </c>
      <c r="J20" s="61">
        <v>36.799999999999983</v>
      </c>
      <c r="K20" s="61">
        <v>44.1251754385965</v>
      </c>
      <c r="L20" s="25">
        <v>861</v>
      </c>
      <c r="M20" s="61">
        <v>821.4</v>
      </c>
      <c r="N20" s="47">
        <v>44.5893961529097</v>
      </c>
    </row>
    <row r="21" spans="1:14" s="8" customFormat="1" ht="12.75" x14ac:dyDescent="0.2">
      <c r="A21" s="58" t="s">
        <v>354</v>
      </c>
      <c r="B21" s="59">
        <v>35</v>
      </c>
      <c r="C21" s="25">
        <v>36</v>
      </c>
      <c r="D21" s="25">
        <v>46</v>
      </c>
      <c r="E21" s="24">
        <v>1104</v>
      </c>
      <c r="F21" s="25">
        <v>1060</v>
      </c>
      <c r="G21" s="60">
        <v>44</v>
      </c>
      <c r="H21" s="24">
        <v>378</v>
      </c>
      <c r="I21" s="61">
        <v>301.46999999999997</v>
      </c>
      <c r="J21" s="61">
        <v>92.480000000000075</v>
      </c>
      <c r="K21" s="61">
        <v>41.673400338342127</v>
      </c>
      <c r="L21" s="25">
        <v>920</v>
      </c>
      <c r="M21" s="61">
        <v>874.16</v>
      </c>
      <c r="N21" s="47">
        <v>43.567024343369631</v>
      </c>
    </row>
    <row r="22" spans="1:14" s="8" customFormat="1" ht="12.75" x14ac:dyDescent="0.2">
      <c r="A22" s="58" t="s">
        <v>355</v>
      </c>
      <c r="B22" s="59">
        <v>65</v>
      </c>
      <c r="C22" s="25">
        <v>72</v>
      </c>
      <c r="D22" s="25">
        <v>133</v>
      </c>
      <c r="E22" s="24">
        <v>2813</v>
      </c>
      <c r="F22" s="25">
        <v>2496</v>
      </c>
      <c r="G22" s="60">
        <v>317</v>
      </c>
      <c r="H22" s="24">
        <v>1150</v>
      </c>
      <c r="I22" s="61">
        <v>862.29000000000065</v>
      </c>
      <c r="J22" s="61">
        <v>235.52000000000015</v>
      </c>
      <c r="K22" s="61">
        <v>40.642138955571767</v>
      </c>
      <c r="L22" s="25">
        <v>2755</v>
      </c>
      <c r="M22" s="61">
        <v>2548.8100000000018</v>
      </c>
      <c r="N22" s="47">
        <v>41.50731910185533</v>
      </c>
    </row>
    <row r="23" spans="1:14" s="8" customFormat="1" ht="12.75" x14ac:dyDescent="0.2">
      <c r="A23" s="58" t="s">
        <v>356</v>
      </c>
      <c r="B23" s="59">
        <v>77</v>
      </c>
      <c r="C23" s="25">
        <v>85</v>
      </c>
      <c r="D23" s="25">
        <v>279</v>
      </c>
      <c r="E23" s="24">
        <v>4189</v>
      </c>
      <c r="F23" s="25">
        <v>3579</v>
      </c>
      <c r="G23" s="60">
        <v>610</v>
      </c>
      <c r="H23" s="24">
        <v>1494</v>
      </c>
      <c r="I23" s="61">
        <v>1051.67</v>
      </c>
      <c r="J23" s="61">
        <v>198.52000000000004</v>
      </c>
      <c r="K23" s="61">
        <v>41.199411412325198</v>
      </c>
      <c r="L23" s="25">
        <v>4138</v>
      </c>
      <c r="M23" s="61">
        <v>3744.97</v>
      </c>
      <c r="N23" s="47">
        <v>45.1901630720673</v>
      </c>
    </row>
    <row r="24" spans="1:14" s="8" customFormat="1" ht="12.75" x14ac:dyDescent="0.2">
      <c r="A24" s="58" t="s">
        <v>357</v>
      </c>
      <c r="B24" s="59">
        <v>15</v>
      </c>
      <c r="C24" s="25">
        <v>15</v>
      </c>
      <c r="D24" s="25">
        <v>41</v>
      </c>
      <c r="E24" s="24">
        <v>813</v>
      </c>
      <c r="F24" s="25">
        <v>551</v>
      </c>
      <c r="G24" s="60">
        <v>262</v>
      </c>
      <c r="H24" s="24">
        <v>252</v>
      </c>
      <c r="I24" s="61">
        <v>181.95</v>
      </c>
      <c r="J24" s="61">
        <v>11.100000000000001</v>
      </c>
      <c r="K24" s="61">
        <v>41.533086012640801</v>
      </c>
      <c r="L24" s="25">
        <v>995</v>
      </c>
      <c r="M24" s="61">
        <v>897.21</v>
      </c>
      <c r="N24" s="47">
        <v>43.582165825169099</v>
      </c>
    </row>
    <row r="25" spans="1:14" s="8" customFormat="1" ht="12.75" x14ac:dyDescent="0.2">
      <c r="A25" s="58" t="s">
        <v>358</v>
      </c>
      <c r="B25" s="59">
        <v>26</v>
      </c>
      <c r="C25" s="25">
        <v>28</v>
      </c>
      <c r="D25" s="25">
        <v>34</v>
      </c>
      <c r="E25" s="24">
        <v>1229</v>
      </c>
      <c r="F25" s="25">
        <v>1221</v>
      </c>
      <c r="G25" s="60">
        <v>8</v>
      </c>
      <c r="H25" s="24">
        <v>339</v>
      </c>
      <c r="I25" s="61">
        <v>272.39</v>
      </c>
      <c r="J25" s="61">
        <v>80.870000000000019</v>
      </c>
      <c r="K25" s="61">
        <v>41.447703660193106</v>
      </c>
      <c r="L25" s="25">
        <v>874</v>
      </c>
      <c r="M25" s="61">
        <v>821.63999999999965</v>
      </c>
      <c r="N25" s="47">
        <v>44.958509809649001</v>
      </c>
    </row>
    <row r="26" spans="1:14" s="8" customFormat="1" ht="12.75" x14ac:dyDescent="0.2">
      <c r="A26" s="58" t="s">
        <v>359</v>
      </c>
      <c r="B26" s="59">
        <v>18</v>
      </c>
      <c r="C26" s="25">
        <v>18</v>
      </c>
      <c r="D26" s="25">
        <v>35</v>
      </c>
      <c r="E26" s="24">
        <v>943</v>
      </c>
      <c r="F26" s="25">
        <v>896</v>
      </c>
      <c r="G26" s="60">
        <v>47</v>
      </c>
      <c r="H26" s="24">
        <v>454</v>
      </c>
      <c r="I26" s="61">
        <v>361.42</v>
      </c>
      <c r="J26" s="61">
        <v>135.03999999999991</v>
      </c>
      <c r="K26" s="61">
        <v>42.562420452658998</v>
      </c>
      <c r="L26" s="25">
        <v>1116</v>
      </c>
      <c r="M26" s="61">
        <v>1059.51</v>
      </c>
      <c r="N26" s="47">
        <v>42.310478428707597</v>
      </c>
    </row>
    <row r="27" spans="1:14" s="8" customFormat="1" ht="12.75" x14ac:dyDescent="0.2">
      <c r="A27" s="58" t="s">
        <v>360</v>
      </c>
      <c r="B27" s="59">
        <v>14</v>
      </c>
      <c r="C27" s="25">
        <v>15</v>
      </c>
      <c r="D27" s="25">
        <v>18</v>
      </c>
      <c r="E27" s="24">
        <v>529</v>
      </c>
      <c r="F27" s="25">
        <v>529</v>
      </c>
      <c r="G27" s="60">
        <v>0</v>
      </c>
      <c r="H27" s="24">
        <v>120</v>
      </c>
      <c r="I27" s="61">
        <v>97.92</v>
      </c>
      <c r="J27" s="61">
        <v>76.210000000000122</v>
      </c>
      <c r="K27" s="61">
        <v>44.525122549019599</v>
      </c>
      <c r="L27" s="25">
        <v>383</v>
      </c>
      <c r="M27" s="61">
        <v>368.73</v>
      </c>
      <c r="N27" s="47">
        <v>46.076275323407401</v>
      </c>
    </row>
    <row r="28" spans="1:14" s="8" customFormat="1" ht="12.75" x14ac:dyDescent="0.2">
      <c r="A28" s="58" t="s">
        <v>361</v>
      </c>
      <c r="B28" s="59">
        <v>27</v>
      </c>
      <c r="C28" s="25">
        <v>29</v>
      </c>
      <c r="D28" s="25">
        <v>29</v>
      </c>
      <c r="E28" s="24">
        <v>554</v>
      </c>
      <c r="F28" s="25">
        <v>554</v>
      </c>
      <c r="G28" s="60">
        <v>0</v>
      </c>
      <c r="H28" s="24">
        <v>282</v>
      </c>
      <c r="I28" s="61">
        <v>213.99000000000004</v>
      </c>
      <c r="J28" s="61">
        <v>81.520000000000024</v>
      </c>
      <c r="K28" s="61">
        <v>39.962848731249125</v>
      </c>
      <c r="L28" s="25">
        <v>485</v>
      </c>
      <c r="M28" s="61">
        <v>450.33999999999992</v>
      </c>
      <c r="N28" s="47">
        <v>46.941355420349083</v>
      </c>
    </row>
    <row r="29" spans="1:14" s="8" customFormat="1" ht="12.75" x14ac:dyDescent="0.2">
      <c r="A29" s="58" t="s">
        <v>362</v>
      </c>
      <c r="B29" s="59">
        <v>5</v>
      </c>
      <c r="C29" s="25">
        <v>5</v>
      </c>
      <c r="D29" s="25">
        <v>5</v>
      </c>
      <c r="E29" s="24">
        <v>87</v>
      </c>
      <c r="F29" s="25">
        <v>87</v>
      </c>
      <c r="G29" s="60">
        <v>0</v>
      </c>
      <c r="H29" s="24">
        <v>52</v>
      </c>
      <c r="I29" s="61">
        <v>42.38</v>
      </c>
      <c r="J29" s="61">
        <v>28.18</v>
      </c>
      <c r="K29" s="61">
        <v>46.597687588485137</v>
      </c>
      <c r="L29" s="25">
        <v>115</v>
      </c>
      <c r="M29" s="61">
        <v>107.21</v>
      </c>
      <c r="N29" s="47">
        <v>47.818020707023599</v>
      </c>
    </row>
    <row r="30" spans="1:14" s="8" customFormat="1" ht="12.75" x14ac:dyDescent="0.2">
      <c r="A30" s="58" t="s">
        <v>363</v>
      </c>
      <c r="B30" s="59">
        <v>104</v>
      </c>
      <c r="C30" s="25">
        <v>114</v>
      </c>
      <c r="D30" s="25">
        <v>293</v>
      </c>
      <c r="E30" s="24">
        <v>7692</v>
      </c>
      <c r="F30" s="25">
        <v>6599</v>
      </c>
      <c r="G30" s="60">
        <v>1093</v>
      </c>
      <c r="H30" s="24">
        <v>2804</v>
      </c>
      <c r="I30" s="61">
        <v>2187.6599999999985</v>
      </c>
      <c r="J30" s="61">
        <v>424.27999999999673</v>
      </c>
      <c r="K30" s="61">
        <v>44.381663512611667</v>
      </c>
      <c r="L30" s="25">
        <v>9411</v>
      </c>
      <c r="M30" s="61">
        <v>8627.1499999999924</v>
      </c>
      <c r="N30" s="47">
        <v>41.368114614907597</v>
      </c>
    </row>
    <row r="31" spans="1:14" s="8" customFormat="1" ht="12.75" x14ac:dyDescent="0.2">
      <c r="A31" s="58" t="s">
        <v>364</v>
      </c>
      <c r="B31" s="59">
        <v>13</v>
      </c>
      <c r="C31" s="25">
        <v>13</v>
      </c>
      <c r="D31" s="25">
        <v>26</v>
      </c>
      <c r="E31" s="24">
        <v>700</v>
      </c>
      <c r="F31" s="25">
        <v>657</v>
      </c>
      <c r="G31" s="60">
        <v>43</v>
      </c>
      <c r="H31" s="24">
        <v>221</v>
      </c>
      <c r="I31" s="61">
        <v>203.01</v>
      </c>
      <c r="J31" s="61">
        <v>35.949999999999996</v>
      </c>
      <c r="K31" s="61">
        <v>41.7806758287769</v>
      </c>
      <c r="L31" s="25">
        <v>741</v>
      </c>
      <c r="M31" s="61">
        <v>695.11</v>
      </c>
      <c r="N31" s="47">
        <v>39.013328825653502</v>
      </c>
    </row>
    <row r="32" spans="1:14" s="8" customFormat="1" ht="12.75" x14ac:dyDescent="0.2">
      <c r="A32" s="58" t="s">
        <v>365</v>
      </c>
      <c r="B32" s="59">
        <v>12</v>
      </c>
      <c r="C32" s="25">
        <v>12</v>
      </c>
      <c r="D32" s="25">
        <v>37</v>
      </c>
      <c r="E32" s="24">
        <v>587</v>
      </c>
      <c r="F32" s="25">
        <v>339</v>
      </c>
      <c r="G32" s="60">
        <v>248</v>
      </c>
      <c r="H32" s="24">
        <v>356</v>
      </c>
      <c r="I32" s="61">
        <v>302.31000000000006</v>
      </c>
      <c r="J32" s="61">
        <v>63.980000000000096</v>
      </c>
      <c r="K32" s="61">
        <v>45.609407561774333</v>
      </c>
      <c r="L32" s="25">
        <v>1347</v>
      </c>
      <c r="M32" s="61">
        <v>1244.549999999999</v>
      </c>
      <c r="N32" s="47">
        <v>38.674324052870546</v>
      </c>
    </row>
    <row r="33" spans="1:14" s="8" customFormat="1" ht="12.75" x14ac:dyDescent="0.2">
      <c r="A33" s="58" t="s">
        <v>366</v>
      </c>
      <c r="B33" s="59">
        <v>16</v>
      </c>
      <c r="C33" s="25">
        <v>16</v>
      </c>
      <c r="D33" s="25">
        <v>37</v>
      </c>
      <c r="E33" s="24">
        <v>651</v>
      </c>
      <c r="F33" s="25">
        <v>517</v>
      </c>
      <c r="G33" s="60">
        <v>134</v>
      </c>
      <c r="H33" s="24">
        <v>267</v>
      </c>
      <c r="I33" s="61">
        <v>228.38999999999996</v>
      </c>
      <c r="J33" s="61">
        <v>26.089999999999982</v>
      </c>
      <c r="K33" s="61">
        <v>43.374622356495479</v>
      </c>
      <c r="L33" s="25">
        <v>1017</v>
      </c>
      <c r="M33" s="61">
        <v>922.12999999999988</v>
      </c>
      <c r="N33" s="47">
        <v>38.68613969830718</v>
      </c>
    </row>
    <row r="34" spans="1:14" s="8" customFormat="1" ht="12.75" x14ac:dyDescent="0.2">
      <c r="A34" s="58" t="s">
        <v>367</v>
      </c>
      <c r="B34" s="59">
        <v>13</v>
      </c>
      <c r="C34" s="25">
        <v>13</v>
      </c>
      <c r="D34" s="25">
        <v>18</v>
      </c>
      <c r="E34" s="24">
        <v>329</v>
      </c>
      <c r="F34" s="25">
        <v>311</v>
      </c>
      <c r="G34" s="60">
        <v>18</v>
      </c>
      <c r="H34" s="24">
        <v>127</v>
      </c>
      <c r="I34" s="61">
        <v>84.579999999999984</v>
      </c>
      <c r="J34" s="61">
        <v>26.059999999999985</v>
      </c>
      <c r="K34" s="61">
        <v>47.815677465121787</v>
      </c>
      <c r="L34" s="25">
        <v>321</v>
      </c>
      <c r="M34" s="61">
        <v>303.54999999999995</v>
      </c>
      <c r="N34" s="47">
        <v>44.393246582111679</v>
      </c>
    </row>
    <row r="35" spans="1:14" s="8" customFormat="1" ht="12.75" x14ac:dyDescent="0.2">
      <c r="A35" s="58" t="s">
        <v>368</v>
      </c>
      <c r="B35" s="59">
        <v>3</v>
      </c>
      <c r="C35" s="25">
        <v>3</v>
      </c>
      <c r="D35" s="25">
        <v>9</v>
      </c>
      <c r="E35" s="24">
        <v>116</v>
      </c>
      <c r="F35" s="25">
        <v>90</v>
      </c>
      <c r="G35" s="60">
        <v>26</v>
      </c>
      <c r="H35" s="24">
        <v>35</v>
      </c>
      <c r="I35" s="61">
        <v>27.03</v>
      </c>
      <c r="J35" s="61">
        <v>2.5999999999999996</v>
      </c>
      <c r="K35" s="61">
        <v>46.098039215686264</v>
      </c>
      <c r="L35" s="25">
        <v>143</v>
      </c>
      <c r="M35" s="61">
        <v>124.36999999999996</v>
      </c>
      <c r="N35" s="47">
        <v>43.215727265417726</v>
      </c>
    </row>
    <row r="36" spans="1:14" s="8" customFormat="1" ht="12.75" x14ac:dyDescent="0.2">
      <c r="A36" s="58" t="s">
        <v>369</v>
      </c>
      <c r="B36" s="59">
        <v>91</v>
      </c>
      <c r="C36" s="25">
        <v>100</v>
      </c>
      <c r="D36" s="25">
        <v>166</v>
      </c>
      <c r="E36" s="24">
        <v>4550</v>
      </c>
      <c r="F36" s="25">
        <v>4366</v>
      </c>
      <c r="G36" s="60">
        <v>184</v>
      </c>
      <c r="H36" s="24">
        <v>1608</v>
      </c>
      <c r="I36" s="61">
        <v>1153.5100000000018</v>
      </c>
      <c r="J36" s="61">
        <v>234.73000000000013</v>
      </c>
      <c r="K36" s="61">
        <v>40.435020069180048</v>
      </c>
      <c r="L36" s="25">
        <v>4717</v>
      </c>
      <c r="M36" s="61">
        <v>4328.99</v>
      </c>
      <c r="N36" s="47">
        <v>43.910660454286123</v>
      </c>
    </row>
    <row r="37" spans="1:14" s="8" customFormat="1" ht="12.75" x14ac:dyDescent="0.2">
      <c r="A37" s="58" t="s">
        <v>370</v>
      </c>
      <c r="B37" s="59">
        <v>11</v>
      </c>
      <c r="C37" s="25">
        <v>11</v>
      </c>
      <c r="D37" s="25">
        <v>14</v>
      </c>
      <c r="E37" s="24">
        <v>166</v>
      </c>
      <c r="F37" s="25">
        <v>156</v>
      </c>
      <c r="G37" s="60">
        <v>10</v>
      </c>
      <c r="H37" s="24">
        <v>108</v>
      </c>
      <c r="I37" s="61">
        <v>64.83</v>
      </c>
      <c r="J37" s="61">
        <v>2.2599999999999998</v>
      </c>
      <c r="K37" s="61">
        <v>37.839734690729586</v>
      </c>
      <c r="L37" s="25">
        <v>173</v>
      </c>
      <c r="M37" s="61">
        <v>159.5</v>
      </c>
      <c r="N37" s="47">
        <v>44.90532915360501</v>
      </c>
    </row>
    <row r="38" spans="1:14" s="8" customFormat="1" ht="12.75" x14ac:dyDescent="0.2">
      <c r="A38" s="58" t="s">
        <v>371</v>
      </c>
      <c r="B38" s="59">
        <v>73</v>
      </c>
      <c r="C38" s="25">
        <v>78</v>
      </c>
      <c r="D38" s="25">
        <v>118</v>
      </c>
      <c r="E38" s="24">
        <v>2839</v>
      </c>
      <c r="F38" s="25">
        <v>2675</v>
      </c>
      <c r="G38" s="60">
        <v>164</v>
      </c>
      <c r="H38" s="24">
        <v>1002</v>
      </c>
      <c r="I38" s="61">
        <v>782.79999999999961</v>
      </c>
      <c r="J38" s="61">
        <v>146.2499999999998</v>
      </c>
      <c r="K38" s="61">
        <v>42.372713336739885</v>
      </c>
      <c r="L38" s="25">
        <v>2367</v>
      </c>
      <c r="M38" s="61">
        <v>2210.9700000000003</v>
      </c>
      <c r="N38" s="47">
        <v>41.85248103773457</v>
      </c>
    </row>
    <row r="39" spans="1:14" s="8" customFormat="1" ht="12.75" x14ac:dyDescent="0.2">
      <c r="A39" s="58" t="s">
        <v>372</v>
      </c>
      <c r="B39" s="59">
        <v>1</v>
      </c>
      <c r="C39" s="25">
        <v>1</v>
      </c>
      <c r="D39" s="25">
        <v>1</v>
      </c>
      <c r="E39" s="24">
        <v>30</v>
      </c>
      <c r="F39" s="25">
        <v>30</v>
      </c>
      <c r="G39" s="60">
        <v>0</v>
      </c>
      <c r="H39" s="24">
        <v>5</v>
      </c>
      <c r="I39" s="61">
        <v>4.25</v>
      </c>
      <c r="J39" s="61">
        <v>0.34</v>
      </c>
      <c r="K39" s="61">
        <v>39.352941176470587</v>
      </c>
      <c r="L39" s="25">
        <v>14</v>
      </c>
      <c r="M39" s="61">
        <v>14</v>
      </c>
      <c r="N39" s="47">
        <v>43.285714285714285</v>
      </c>
    </row>
    <row r="40" spans="1:14" s="8" customFormat="1" ht="12.75" x14ac:dyDescent="0.2">
      <c r="A40" s="58" t="s">
        <v>373</v>
      </c>
      <c r="B40" s="59">
        <v>51</v>
      </c>
      <c r="C40" s="25">
        <v>55</v>
      </c>
      <c r="D40" s="25">
        <v>64</v>
      </c>
      <c r="E40" s="24">
        <v>1107</v>
      </c>
      <c r="F40" s="25">
        <v>1077</v>
      </c>
      <c r="G40" s="60">
        <v>30</v>
      </c>
      <c r="H40" s="24">
        <v>603</v>
      </c>
      <c r="I40" s="61">
        <v>478.6699999999999</v>
      </c>
      <c r="J40" s="61">
        <v>148.5899999999998</v>
      </c>
      <c r="K40" s="61">
        <v>40.856205736728867</v>
      </c>
      <c r="L40" s="25">
        <v>1103</v>
      </c>
      <c r="M40" s="61">
        <v>1038.5</v>
      </c>
      <c r="N40" s="47">
        <v>45.190322580645173</v>
      </c>
    </row>
    <row r="41" spans="1:14" s="8" customFormat="1" ht="12.75" x14ac:dyDescent="0.2">
      <c r="A41" s="58" t="s">
        <v>374</v>
      </c>
      <c r="B41" s="59">
        <v>1</v>
      </c>
      <c r="C41" s="25">
        <v>1</v>
      </c>
      <c r="D41" s="25">
        <v>1</v>
      </c>
      <c r="E41" s="24">
        <v>20</v>
      </c>
      <c r="F41" s="25">
        <v>20</v>
      </c>
      <c r="G41" s="60">
        <v>0</v>
      </c>
      <c r="H41" s="24">
        <v>9</v>
      </c>
      <c r="I41" s="61">
        <v>5.0500000000000007</v>
      </c>
      <c r="J41" s="61">
        <v>1.03</v>
      </c>
      <c r="K41" s="61">
        <v>42.049504950495042</v>
      </c>
      <c r="L41" s="25">
        <v>16</v>
      </c>
      <c r="M41" s="61">
        <v>14.3</v>
      </c>
      <c r="N41" s="47">
        <v>51.685314685314687</v>
      </c>
    </row>
    <row r="42" spans="1:14" s="8" customFormat="1" ht="12.75" x14ac:dyDescent="0.2">
      <c r="A42" s="58" t="s">
        <v>375</v>
      </c>
      <c r="B42" s="59">
        <v>35</v>
      </c>
      <c r="C42" s="25">
        <v>39</v>
      </c>
      <c r="D42" s="25">
        <v>40</v>
      </c>
      <c r="E42" s="24">
        <v>457</v>
      </c>
      <c r="F42" s="25">
        <v>457</v>
      </c>
      <c r="G42" s="60">
        <v>0</v>
      </c>
      <c r="H42" s="24">
        <v>421</v>
      </c>
      <c r="I42" s="61">
        <v>324.16000000000008</v>
      </c>
      <c r="J42" s="61">
        <v>160.91000000000003</v>
      </c>
      <c r="K42" s="61">
        <v>40.559322556762091</v>
      </c>
      <c r="L42" s="25">
        <v>698</v>
      </c>
      <c r="M42" s="61">
        <v>655.73</v>
      </c>
      <c r="N42" s="47">
        <v>46.048099065164038</v>
      </c>
    </row>
    <row r="43" spans="1:14" s="8" customFormat="1" ht="12.75" x14ac:dyDescent="0.2">
      <c r="A43" s="58" t="s">
        <v>376</v>
      </c>
      <c r="B43" s="59">
        <v>50</v>
      </c>
      <c r="C43" s="25">
        <v>54</v>
      </c>
      <c r="D43" s="25">
        <v>68</v>
      </c>
      <c r="E43" s="24">
        <v>1405</v>
      </c>
      <c r="F43" s="25">
        <v>1350</v>
      </c>
      <c r="G43" s="60">
        <v>55</v>
      </c>
      <c r="H43" s="24">
        <v>522</v>
      </c>
      <c r="I43" s="61">
        <v>410.38999999999993</v>
      </c>
      <c r="J43" s="61">
        <v>107.55000000000005</v>
      </c>
      <c r="K43" s="61">
        <v>40.939715880016585</v>
      </c>
      <c r="L43" s="25">
        <v>1200</v>
      </c>
      <c r="M43" s="61">
        <v>1108.7600000000002</v>
      </c>
      <c r="N43" s="47">
        <v>42.888740575056808</v>
      </c>
    </row>
    <row r="44" spans="1:14" s="8" customFormat="1" ht="13.5" thickBot="1" x14ac:dyDescent="0.25">
      <c r="A44" s="62" t="s">
        <v>377</v>
      </c>
      <c r="B44" s="63">
        <v>79</v>
      </c>
      <c r="C44" s="38">
        <v>89</v>
      </c>
      <c r="D44" s="38">
        <v>103</v>
      </c>
      <c r="E44" s="37">
        <v>773</v>
      </c>
      <c r="F44" s="38">
        <v>0</v>
      </c>
      <c r="G44" s="64">
        <v>773</v>
      </c>
      <c r="H44" s="37">
        <v>1919</v>
      </c>
      <c r="I44" s="65">
        <v>1525.9600000000034</v>
      </c>
      <c r="J44" s="65">
        <v>711.03999999999246</v>
      </c>
      <c r="K44" s="65">
        <v>42.182016566620234</v>
      </c>
      <c r="L44" s="38">
        <v>5812</v>
      </c>
      <c r="M44" s="65">
        <v>5192.8600000000115</v>
      </c>
      <c r="N44" s="66">
        <v>39.297741514309941</v>
      </c>
    </row>
    <row r="47" spans="1:14" ht="15.75" x14ac:dyDescent="0.25">
      <c r="A47" s="3" t="s">
        <v>3327</v>
      </c>
    </row>
    <row r="48" spans="1:14" ht="15.75" thickBot="1" x14ac:dyDescent="0.3"/>
    <row r="49" spans="1:11" s="8" customFormat="1" ht="12.75" customHeight="1" x14ac:dyDescent="0.2">
      <c r="A49" s="1021" t="s">
        <v>378</v>
      </c>
      <c r="B49" s="1024" t="s">
        <v>379</v>
      </c>
      <c r="C49" s="1025"/>
      <c r="D49" s="1026"/>
      <c r="E49" s="1030" t="s">
        <v>8</v>
      </c>
      <c r="F49" s="1036" t="s">
        <v>380</v>
      </c>
      <c r="G49" s="1016"/>
      <c r="H49" s="1016"/>
      <c r="I49" s="1016"/>
      <c r="J49" s="1016"/>
      <c r="K49" s="1037"/>
    </row>
    <row r="50" spans="1:11" s="8" customFormat="1" ht="12.75" customHeight="1" x14ac:dyDescent="0.2">
      <c r="A50" s="1022"/>
      <c r="B50" s="1027"/>
      <c r="C50" s="1028"/>
      <c r="D50" s="1029"/>
      <c r="E50" s="1031"/>
      <c r="F50" s="1038" t="s">
        <v>114</v>
      </c>
      <c r="G50" s="1019"/>
      <c r="H50" s="1019"/>
      <c r="I50" s="1019" t="s">
        <v>338</v>
      </c>
      <c r="J50" s="1019"/>
      <c r="K50" s="1039"/>
    </row>
    <row r="51" spans="1:11" s="8" customFormat="1" ht="26.25" thickBot="1" x14ac:dyDescent="0.25">
      <c r="A51" s="1023"/>
      <c r="B51" s="67" t="s">
        <v>339</v>
      </c>
      <c r="C51" s="13" t="s">
        <v>340</v>
      </c>
      <c r="D51" s="14" t="s">
        <v>341</v>
      </c>
      <c r="E51" s="1032"/>
      <c r="F51" s="67" t="s">
        <v>118</v>
      </c>
      <c r="G51" s="52" t="s">
        <v>119</v>
      </c>
      <c r="H51" s="52" t="s">
        <v>344</v>
      </c>
      <c r="I51" s="13" t="s">
        <v>118</v>
      </c>
      <c r="J51" s="52" t="s">
        <v>119</v>
      </c>
      <c r="K51" s="68" t="s">
        <v>344</v>
      </c>
    </row>
    <row r="52" spans="1:11" s="8" customFormat="1" ht="12.75" x14ac:dyDescent="0.2">
      <c r="A52" s="23" t="s">
        <v>74</v>
      </c>
      <c r="B52" s="24">
        <v>23</v>
      </c>
      <c r="C52" s="25">
        <v>24</v>
      </c>
      <c r="D52" s="26">
        <v>158</v>
      </c>
      <c r="E52" s="69">
        <v>8821</v>
      </c>
      <c r="F52" s="24">
        <v>647</v>
      </c>
      <c r="G52" s="61">
        <v>519.72</v>
      </c>
      <c r="H52" s="61">
        <v>43.68</v>
      </c>
      <c r="I52" s="25">
        <v>4771</v>
      </c>
      <c r="J52" s="61">
        <v>4650.71</v>
      </c>
      <c r="K52" s="47">
        <v>45.18</v>
      </c>
    </row>
    <row r="53" spans="1:11" s="8" customFormat="1" ht="12.75" customHeight="1" x14ac:dyDescent="0.2">
      <c r="A53" s="23" t="s">
        <v>381</v>
      </c>
      <c r="B53" s="24">
        <v>29</v>
      </c>
      <c r="C53" s="25">
        <v>29</v>
      </c>
      <c r="D53" s="26">
        <v>40</v>
      </c>
      <c r="E53" s="69">
        <v>2903</v>
      </c>
      <c r="F53" s="24">
        <v>203</v>
      </c>
      <c r="G53" s="61">
        <v>134.51</v>
      </c>
      <c r="H53" s="61">
        <v>47.432793100884702</v>
      </c>
      <c r="I53" s="25">
        <v>1547</v>
      </c>
      <c r="J53" s="61">
        <v>1374.13</v>
      </c>
      <c r="K53" s="47">
        <v>44.336696673531598</v>
      </c>
    </row>
    <row r="54" spans="1:11" s="8" customFormat="1" ht="12.75" x14ac:dyDescent="0.2">
      <c r="A54" s="23" t="s">
        <v>382</v>
      </c>
      <c r="B54" s="24">
        <v>13</v>
      </c>
      <c r="C54" s="25">
        <v>13</v>
      </c>
      <c r="D54" s="26">
        <v>16</v>
      </c>
      <c r="E54" s="69">
        <v>835</v>
      </c>
      <c r="F54" s="24">
        <v>67</v>
      </c>
      <c r="G54" s="61">
        <v>42.3</v>
      </c>
      <c r="H54" s="61">
        <v>52.0817966903073</v>
      </c>
      <c r="I54" s="25">
        <v>328</v>
      </c>
      <c r="J54" s="61">
        <v>300.49</v>
      </c>
      <c r="K54" s="47">
        <v>47.6952810409664</v>
      </c>
    </row>
    <row r="55" spans="1:11" s="8" customFormat="1" ht="12.75" x14ac:dyDescent="0.2">
      <c r="A55" s="23" t="s">
        <v>383</v>
      </c>
      <c r="B55" s="24">
        <v>9</v>
      </c>
      <c r="C55" s="25">
        <v>10</v>
      </c>
      <c r="D55" s="26">
        <v>10</v>
      </c>
      <c r="E55" s="69">
        <v>518</v>
      </c>
      <c r="F55" s="24">
        <v>50</v>
      </c>
      <c r="G55" s="61">
        <v>23.1</v>
      </c>
      <c r="H55" s="61">
        <v>56.93</v>
      </c>
      <c r="I55" s="25">
        <v>230</v>
      </c>
      <c r="J55" s="61">
        <v>198.93</v>
      </c>
      <c r="K55" s="47">
        <v>44.31</v>
      </c>
    </row>
    <row r="56" spans="1:11" s="8" customFormat="1" ht="12.75" x14ac:dyDescent="0.2">
      <c r="A56" s="23" t="s">
        <v>84</v>
      </c>
      <c r="B56" s="24">
        <v>68</v>
      </c>
      <c r="C56" s="25">
        <v>71</v>
      </c>
      <c r="D56" s="26">
        <v>82</v>
      </c>
      <c r="E56" s="69">
        <v>3650</v>
      </c>
      <c r="F56" s="24">
        <v>201</v>
      </c>
      <c r="G56" s="61">
        <v>83.08</v>
      </c>
      <c r="H56" s="61">
        <v>55.44</v>
      </c>
      <c r="I56" s="25">
        <v>2142</v>
      </c>
      <c r="J56" s="61">
        <v>1861.81</v>
      </c>
      <c r="K56" s="47">
        <v>44.13</v>
      </c>
    </row>
    <row r="57" spans="1:11" s="8" customFormat="1" ht="12.75" x14ac:dyDescent="0.2">
      <c r="A57" s="23" t="s">
        <v>82</v>
      </c>
      <c r="B57" s="24">
        <v>124</v>
      </c>
      <c r="C57" s="25">
        <v>132</v>
      </c>
      <c r="D57" s="26">
        <v>155</v>
      </c>
      <c r="E57" s="69">
        <v>10848</v>
      </c>
      <c r="F57" s="24">
        <v>911</v>
      </c>
      <c r="G57" s="61">
        <v>523.58000000000004</v>
      </c>
      <c r="H57" s="61">
        <v>51.042171205928398</v>
      </c>
      <c r="I57" s="25">
        <v>5851</v>
      </c>
      <c r="J57" s="61">
        <v>5407.63</v>
      </c>
      <c r="K57" s="47">
        <v>43.965928697044703</v>
      </c>
    </row>
    <row r="58" spans="1:11" s="8" customFormat="1" ht="12.75" x14ac:dyDescent="0.2">
      <c r="A58" s="23" t="s">
        <v>86</v>
      </c>
      <c r="B58" s="24">
        <v>20</v>
      </c>
      <c r="C58" s="25">
        <v>20</v>
      </c>
      <c r="D58" s="26">
        <v>20</v>
      </c>
      <c r="E58" s="69">
        <v>483</v>
      </c>
      <c r="F58" s="24">
        <v>131</v>
      </c>
      <c r="G58" s="61">
        <v>37.97</v>
      </c>
      <c r="H58" s="61">
        <v>54.246115354227001</v>
      </c>
      <c r="I58" s="25">
        <v>453</v>
      </c>
      <c r="J58" s="61">
        <v>365.71</v>
      </c>
      <c r="K58" s="47">
        <v>44.398252713898998</v>
      </c>
    </row>
    <row r="59" spans="1:11" s="8" customFormat="1" ht="12.75" x14ac:dyDescent="0.2">
      <c r="A59" s="23" t="s">
        <v>384</v>
      </c>
      <c r="B59" s="24">
        <v>7</v>
      </c>
      <c r="C59" s="25">
        <v>7</v>
      </c>
      <c r="D59" s="26">
        <v>7</v>
      </c>
      <c r="E59" s="69">
        <v>155</v>
      </c>
      <c r="F59" s="24">
        <v>40</v>
      </c>
      <c r="G59" s="61">
        <v>5.7399999999999993</v>
      </c>
      <c r="H59" s="61">
        <v>55.196864111498272</v>
      </c>
      <c r="I59" s="25">
        <v>116</v>
      </c>
      <c r="J59" s="61">
        <v>42.85</v>
      </c>
      <c r="K59" s="47">
        <v>44.108518086347722</v>
      </c>
    </row>
    <row r="60" spans="1:11" s="8" customFormat="1" ht="12.75" x14ac:dyDescent="0.2">
      <c r="A60" s="23" t="s">
        <v>89</v>
      </c>
      <c r="B60" s="24">
        <v>30</v>
      </c>
      <c r="C60" s="25">
        <v>30</v>
      </c>
      <c r="D60" s="26">
        <v>33</v>
      </c>
      <c r="E60" s="69">
        <v>358</v>
      </c>
      <c r="F60" s="24">
        <v>172</v>
      </c>
      <c r="G60" s="61">
        <v>88.72</v>
      </c>
      <c r="H60" s="61">
        <v>48.07</v>
      </c>
      <c r="I60" s="25">
        <v>1772</v>
      </c>
      <c r="J60" s="61">
        <v>1500.7700000000029</v>
      </c>
      <c r="K60" s="47">
        <v>38.930495678884746</v>
      </c>
    </row>
    <row r="61" spans="1:11" s="8" customFormat="1" ht="13.5" thickBot="1" x14ac:dyDescent="0.25">
      <c r="A61" s="36" t="s">
        <v>91</v>
      </c>
      <c r="B61" s="37">
        <v>28</v>
      </c>
      <c r="C61" s="38">
        <v>28</v>
      </c>
      <c r="D61" s="39">
        <v>28</v>
      </c>
      <c r="E61" s="70">
        <v>274</v>
      </c>
      <c r="F61" s="37">
        <v>46</v>
      </c>
      <c r="G61" s="65">
        <v>16.73</v>
      </c>
      <c r="H61" s="65">
        <v>55.06</v>
      </c>
      <c r="I61" s="38">
        <v>302</v>
      </c>
      <c r="J61" s="65">
        <v>184.17999999999998</v>
      </c>
      <c r="K61" s="66">
        <v>40.641166250407217</v>
      </c>
    </row>
  </sheetData>
  <mergeCells count="24">
    <mergeCell ref="F49:K49"/>
    <mergeCell ref="F50:H50"/>
    <mergeCell ref="I50:K50"/>
    <mergeCell ref="E10:G11"/>
    <mergeCell ref="H10:N10"/>
    <mergeCell ref="H11:K11"/>
    <mergeCell ref="L11:N11"/>
    <mergeCell ref="E12:E13"/>
    <mergeCell ref="M12:M13"/>
    <mergeCell ref="N12:N13"/>
    <mergeCell ref="F12:F13"/>
    <mergeCell ref="G12:G13"/>
    <mergeCell ref="H12:H13"/>
    <mergeCell ref="I12:J12"/>
    <mergeCell ref="K12:K13"/>
    <mergeCell ref="L12:L13"/>
    <mergeCell ref="A10:A13"/>
    <mergeCell ref="B10:D11"/>
    <mergeCell ref="A49:A51"/>
    <mergeCell ref="B49:D50"/>
    <mergeCell ref="E49:E51"/>
    <mergeCell ref="B12:B13"/>
    <mergeCell ref="C12:C13"/>
    <mergeCell ref="D12:D1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rowBreaks count="1" manualBreakCount="1">
    <brk id="44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3"/>
  <sheetViews>
    <sheetView zoomScale="85" zoomScaleNormal="85" workbookViewId="0"/>
  </sheetViews>
  <sheetFormatPr defaultColWidth="9.140625" defaultRowHeight="12.75" x14ac:dyDescent="0.2"/>
  <cols>
    <col min="1" max="1" width="19.42578125" style="8" customWidth="1"/>
    <col min="2" max="6" width="10.85546875" style="8" customWidth="1"/>
    <col min="7" max="7" width="12.7109375" style="8" customWidth="1"/>
    <col min="8" max="8" width="10.85546875" style="8" customWidth="1"/>
    <col min="9" max="11" width="10.85546875" style="49" customWidth="1"/>
    <col min="12" max="12" width="10.85546875" style="8" customWidth="1"/>
    <col min="13" max="13" width="10.85546875" style="49" customWidth="1"/>
    <col min="14" max="14" width="11" style="8" customWidth="1"/>
    <col min="15" max="16384" width="9.140625" style="8"/>
  </cols>
  <sheetData>
    <row r="1" spans="1:14" ht="15.75" x14ac:dyDescent="0.25">
      <c r="A1" s="3" t="s">
        <v>107</v>
      </c>
      <c r="B1" s="3"/>
    </row>
    <row r="3" spans="1:14" ht="15.75" x14ac:dyDescent="0.25">
      <c r="A3" s="3" t="s">
        <v>3328</v>
      </c>
      <c r="B3" s="3"/>
    </row>
    <row r="4" spans="1:14" x14ac:dyDescent="0.2">
      <c r="A4" s="9"/>
      <c r="B4" s="9"/>
    </row>
    <row r="5" spans="1:14" x14ac:dyDescent="0.2">
      <c r="A5" s="10" t="s">
        <v>138</v>
      </c>
      <c r="B5" s="10"/>
    </row>
    <row r="6" spans="1:14" x14ac:dyDescent="0.2">
      <c r="A6" s="10" t="s">
        <v>332</v>
      </c>
      <c r="B6" s="10"/>
    </row>
    <row r="7" spans="1:14" x14ac:dyDescent="0.2">
      <c r="A7" s="10" t="s">
        <v>333</v>
      </c>
      <c r="B7" s="10"/>
    </row>
    <row r="8" spans="1:14" x14ac:dyDescent="0.2">
      <c r="A8" s="10" t="s">
        <v>334</v>
      </c>
      <c r="B8" s="50"/>
      <c r="C8" s="50"/>
      <c r="D8" s="50"/>
      <c r="E8" s="50"/>
      <c r="F8" s="50"/>
      <c r="G8" s="50"/>
    </row>
    <row r="9" spans="1:14" x14ac:dyDescent="0.2">
      <c r="A9" s="10"/>
      <c r="B9" s="10"/>
    </row>
    <row r="10" spans="1:14" ht="13.5" thickBot="1" x14ac:dyDescent="0.25">
      <c r="A10" s="1192" t="s">
        <v>385</v>
      </c>
      <c r="D10" s="51"/>
      <c r="E10" s="10"/>
      <c r="F10" s="10"/>
      <c r="G10" s="10"/>
      <c r="H10" s="10"/>
      <c r="I10" s="51"/>
      <c r="J10" s="51"/>
      <c r="K10" s="51"/>
    </row>
    <row r="11" spans="1:14" ht="12.75" customHeight="1" x14ac:dyDescent="0.2">
      <c r="A11" s="1054" t="s">
        <v>113</v>
      </c>
      <c r="B11" s="1015" t="s">
        <v>336</v>
      </c>
      <c r="C11" s="1016"/>
      <c r="D11" s="1017"/>
      <c r="E11" s="1040" t="s">
        <v>8</v>
      </c>
      <c r="F11" s="1030"/>
      <c r="G11" s="1030"/>
      <c r="H11" s="1036" t="s">
        <v>337</v>
      </c>
      <c r="I11" s="1016"/>
      <c r="J11" s="1016"/>
      <c r="K11" s="1016"/>
      <c r="L11" s="1016"/>
      <c r="M11" s="1016"/>
      <c r="N11" s="1037"/>
    </row>
    <row r="12" spans="1:14" ht="12.75" customHeight="1" x14ac:dyDescent="0.2">
      <c r="A12" s="1055"/>
      <c r="B12" s="1018"/>
      <c r="C12" s="1019"/>
      <c r="D12" s="1020"/>
      <c r="E12" s="1041"/>
      <c r="F12" s="1042"/>
      <c r="G12" s="1042"/>
      <c r="H12" s="1038" t="s">
        <v>114</v>
      </c>
      <c r="I12" s="1019"/>
      <c r="J12" s="1019"/>
      <c r="K12" s="1019"/>
      <c r="L12" s="1019" t="s">
        <v>338</v>
      </c>
      <c r="M12" s="1019"/>
      <c r="N12" s="1039"/>
    </row>
    <row r="13" spans="1:14" ht="12.75" customHeight="1" x14ac:dyDescent="0.2">
      <c r="A13" s="1055"/>
      <c r="B13" s="1018" t="s">
        <v>339</v>
      </c>
      <c r="C13" s="1019" t="s">
        <v>340</v>
      </c>
      <c r="D13" s="1020" t="s">
        <v>341</v>
      </c>
      <c r="E13" s="1043" t="s">
        <v>115</v>
      </c>
      <c r="F13" s="1049" t="s">
        <v>342</v>
      </c>
      <c r="G13" s="1051" t="s">
        <v>343</v>
      </c>
      <c r="H13" s="1038" t="s">
        <v>118</v>
      </c>
      <c r="I13" s="1045" t="s">
        <v>119</v>
      </c>
      <c r="J13" s="1045"/>
      <c r="K13" s="1045" t="s">
        <v>344</v>
      </c>
      <c r="L13" s="1019" t="s">
        <v>118</v>
      </c>
      <c r="M13" s="1045" t="s">
        <v>119</v>
      </c>
      <c r="N13" s="1047" t="s">
        <v>344</v>
      </c>
    </row>
    <row r="14" spans="1:14" ht="26.25" thickBot="1" x14ac:dyDescent="0.25">
      <c r="A14" s="1056"/>
      <c r="B14" s="1033"/>
      <c r="C14" s="1034"/>
      <c r="D14" s="1035"/>
      <c r="E14" s="1044"/>
      <c r="F14" s="1050"/>
      <c r="G14" s="1052"/>
      <c r="H14" s="1053"/>
      <c r="I14" s="52" t="s">
        <v>345</v>
      </c>
      <c r="J14" s="52" t="s">
        <v>346</v>
      </c>
      <c r="K14" s="1046"/>
      <c r="L14" s="1034"/>
      <c r="M14" s="1046"/>
      <c r="N14" s="1048"/>
    </row>
    <row r="15" spans="1:14" x14ac:dyDescent="0.2">
      <c r="A15" s="53" t="s">
        <v>121</v>
      </c>
      <c r="B15" s="54">
        <v>11</v>
      </c>
      <c r="C15" s="19">
        <v>11</v>
      </c>
      <c r="D15" s="19">
        <v>39</v>
      </c>
      <c r="E15" s="18">
        <v>1179</v>
      </c>
      <c r="F15" s="19">
        <v>1060</v>
      </c>
      <c r="G15" s="55">
        <v>119</v>
      </c>
      <c r="H15" s="21">
        <v>689</v>
      </c>
      <c r="I15" s="56">
        <v>469.8</v>
      </c>
      <c r="J15" s="56">
        <v>199.39999999999944</v>
      </c>
      <c r="K15" s="56">
        <v>41.3750532141337</v>
      </c>
      <c r="L15" s="57">
        <v>1529</v>
      </c>
      <c r="M15" s="56">
        <v>1408.67</v>
      </c>
      <c r="N15" s="46">
        <v>40.997057508146</v>
      </c>
    </row>
    <row r="16" spans="1:14" x14ac:dyDescent="0.2">
      <c r="A16" s="58" t="s">
        <v>123</v>
      </c>
      <c r="B16" s="59">
        <v>17</v>
      </c>
      <c r="C16" s="25">
        <v>17</v>
      </c>
      <c r="D16" s="25">
        <v>40</v>
      </c>
      <c r="E16" s="24">
        <v>1214</v>
      </c>
      <c r="F16" s="25">
        <v>1079</v>
      </c>
      <c r="G16" s="60">
        <v>135</v>
      </c>
      <c r="H16" s="24">
        <v>519</v>
      </c>
      <c r="I16" s="61">
        <v>326.31</v>
      </c>
      <c r="J16" s="61">
        <v>87.600000000000065</v>
      </c>
      <c r="K16" s="61">
        <v>40.842496399129701</v>
      </c>
      <c r="L16" s="25">
        <v>1381</v>
      </c>
      <c r="M16" s="61">
        <v>1174.1199999999999</v>
      </c>
      <c r="N16" s="47">
        <v>41.959501584165203</v>
      </c>
    </row>
    <row r="17" spans="1:14" x14ac:dyDescent="0.2">
      <c r="A17" s="58" t="s">
        <v>124</v>
      </c>
      <c r="B17" s="59">
        <v>7</v>
      </c>
      <c r="C17" s="25">
        <v>7</v>
      </c>
      <c r="D17" s="25">
        <v>19</v>
      </c>
      <c r="E17" s="24">
        <v>559</v>
      </c>
      <c r="F17" s="25">
        <v>512</v>
      </c>
      <c r="G17" s="60">
        <v>47</v>
      </c>
      <c r="H17" s="24">
        <v>228</v>
      </c>
      <c r="I17" s="61">
        <v>160.03</v>
      </c>
      <c r="J17" s="61">
        <v>50.53000000000003</v>
      </c>
      <c r="K17" s="61">
        <v>39.5454289820659</v>
      </c>
      <c r="L17" s="25">
        <v>540</v>
      </c>
      <c r="M17" s="61">
        <v>521.54999999999995</v>
      </c>
      <c r="N17" s="47">
        <v>41.7256926469178</v>
      </c>
    </row>
    <row r="18" spans="1:14" x14ac:dyDescent="0.2">
      <c r="A18" s="58" t="s">
        <v>125</v>
      </c>
      <c r="B18" s="59">
        <v>7</v>
      </c>
      <c r="C18" s="25">
        <v>7</v>
      </c>
      <c r="D18" s="25">
        <v>16</v>
      </c>
      <c r="E18" s="24">
        <v>556</v>
      </c>
      <c r="F18" s="25">
        <v>518</v>
      </c>
      <c r="G18" s="60">
        <v>38</v>
      </c>
      <c r="H18" s="24">
        <v>280</v>
      </c>
      <c r="I18" s="61">
        <v>209.51</v>
      </c>
      <c r="J18" s="61">
        <v>67.210000000000065</v>
      </c>
      <c r="K18" s="61">
        <v>42.680468712710599</v>
      </c>
      <c r="L18" s="25">
        <v>692</v>
      </c>
      <c r="M18" s="61">
        <v>656.75</v>
      </c>
      <c r="N18" s="47">
        <v>41.589805862200201</v>
      </c>
    </row>
    <row r="19" spans="1:14" x14ac:dyDescent="0.2">
      <c r="A19" s="58" t="s">
        <v>126</v>
      </c>
      <c r="B19" s="59">
        <v>3</v>
      </c>
      <c r="C19" s="25">
        <v>4</v>
      </c>
      <c r="D19" s="25">
        <v>10</v>
      </c>
      <c r="E19" s="24">
        <v>243</v>
      </c>
      <c r="F19" s="25">
        <v>206</v>
      </c>
      <c r="G19" s="60">
        <v>37</v>
      </c>
      <c r="H19" s="24">
        <v>104</v>
      </c>
      <c r="I19" s="61">
        <v>68.900000000000006</v>
      </c>
      <c r="J19" s="61">
        <v>3.6799999999999997</v>
      </c>
      <c r="K19" s="61">
        <v>40.725544267053699</v>
      </c>
      <c r="L19" s="25">
        <v>294</v>
      </c>
      <c r="M19" s="61">
        <v>216.63</v>
      </c>
      <c r="N19" s="47">
        <v>40.311198818261602</v>
      </c>
    </row>
    <row r="20" spans="1:14" x14ac:dyDescent="0.2">
      <c r="A20" s="58" t="s">
        <v>127</v>
      </c>
      <c r="B20" s="59">
        <v>7</v>
      </c>
      <c r="C20" s="25">
        <v>11</v>
      </c>
      <c r="D20" s="25">
        <v>28</v>
      </c>
      <c r="E20" s="24">
        <v>779</v>
      </c>
      <c r="F20" s="25">
        <v>699</v>
      </c>
      <c r="G20" s="60">
        <v>80</v>
      </c>
      <c r="H20" s="24">
        <v>240</v>
      </c>
      <c r="I20" s="61">
        <v>176.28</v>
      </c>
      <c r="J20" s="61">
        <v>34.250000000000007</v>
      </c>
      <c r="K20" s="61">
        <v>43.314386203766702</v>
      </c>
      <c r="L20" s="25">
        <v>733</v>
      </c>
      <c r="M20" s="61">
        <v>684.72</v>
      </c>
      <c r="N20" s="47">
        <v>43.723638859679902</v>
      </c>
    </row>
    <row r="21" spans="1:14" x14ac:dyDescent="0.2">
      <c r="A21" s="58" t="s">
        <v>128</v>
      </c>
      <c r="B21" s="59">
        <v>5</v>
      </c>
      <c r="C21" s="25">
        <v>6</v>
      </c>
      <c r="D21" s="25">
        <v>13</v>
      </c>
      <c r="E21" s="24">
        <v>345</v>
      </c>
      <c r="F21" s="25">
        <v>303</v>
      </c>
      <c r="G21" s="60">
        <v>42</v>
      </c>
      <c r="H21" s="24">
        <v>120</v>
      </c>
      <c r="I21" s="61">
        <v>98.33</v>
      </c>
      <c r="J21" s="61">
        <v>24.61</v>
      </c>
      <c r="K21" s="61">
        <v>41.127885691040397</v>
      </c>
      <c r="L21" s="25">
        <v>365</v>
      </c>
      <c r="M21" s="61">
        <v>340.18</v>
      </c>
      <c r="N21" s="47">
        <v>40.744458815921</v>
      </c>
    </row>
    <row r="22" spans="1:14" x14ac:dyDescent="0.2">
      <c r="A22" s="58" t="s">
        <v>129</v>
      </c>
      <c r="B22" s="59">
        <v>6</v>
      </c>
      <c r="C22" s="25">
        <v>6</v>
      </c>
      <c r="D22" s="25">
        <v>27</v>
      </c>
      <c r="E22" s="24">
        <v>656</v>
      </c>
      <c r="F22" s="25">
        <v>566</v>
      </c>
      <c r="G22" s="60">
        <v>90</v>
      </c>
      <c r="H22" s="24">
        <v>247</v>
      </c>
      <c r="I22" s="61">
        <v>188.06</v>
      </c>
      <c r="J22" s="61">
        <v>42.790000000000006</v>
      </c>
      <c r="K22" s="61">
        <v>42.376103371264499</v>
      </c>
      <c r="L22" s="25">
        <v>788</v>
      </c>
      <c r="M22" s="61">
        <v>719.86</v>
      </c>
      <c r="N22" s="47">
        <v>40.909815797516202</v>
      </c>
    </row>
    <row r="23" spans="1:14" x14ac:dyDescent="0.2">
      <c r="A23" s="58" t="s">
        <v>130</v>
      </c>
      <c r="B23" s="59">
        <v>1</v>
      </c>
      <c r="C23" s="25">
        <v>5</v>
      </c>
      <c r="D23" s="25">
        <v>10</v>
      </c>
      <c r="E23" s="24">
        <v>342</v>
      </c>
      <c r="F23" s="25">
        <v>302</v>
      </c>
      <c r="G23" s="60">
        <v>40</v>
      </c>
      <c r="H23" s="24">
        <v>114</v>
      </c>
      <c r="I23" s="61">
        <v>87.7</v>
      </c>
      <c r="J23" s="61">
        <v>21.52</v>
      </c>
      <c r="K23" s="61">
        <v>40.459521094640799</v>
      </c>
      <c r="L23" s="25">
        <v>379</v>
      </c>
      <c r="M23" s="61">
        <v>348.58</v>
      </c>
      <c r="N23" s="47">
        <v>39.915600436054902</v>
      </c>
    </row>
    <row r="24" spans="1:14" x14ac:dyDescent="0.2">
      <c r="A24" s="58" t="s">
        <v>131</v>
      </c>
      <c r="B24" s="59">
        <v>5</v>
      </c>
      <c r="C24" s="25">
        <v>5</v>
      </c>
      <c r="D24" s="25">
        <v>10</v>
      </c>
      <c r="E24" s="24">
        <v>446</v>
      </c>
      <c r="F24" s="25">
        <v>395</v>
      </c>
      <c r="G24" s="60">
        <v>51</v>
      </c>
      <c r="H24" s="24">
        <v>169</v>
      </c>
      <c r="I24" s="61">
        <v>120.5</v>
      </c>
      <c r="J24" s="61">
        <v>34.400000000000013</v>
      </c>
      <c r="K24" s="61">
        <v>40.728049792531102</v>
      </c>
      <c r="L24" s="25">
        <v>539</v>
      </c>
      <c r="M24" s="61">
        <v>495.58</v>
      </c>
      <c r="N24" s="47">
        <v>42.6167117317083</v>
      </c>
    </row>
    <row r="25" spans="1:14" x14ac:dyDescent="0.2">
      <c r="A25" s="58" t="s">
        <v>132</v>
      </c>
      <c r="B25" s="59">
        <v>15</v>
      </c>
      <c r="C25" s="25">
        <v>15</v>
      </c>
      <c r="D25" s="25">
        <v>32</v>
      </c>
      <c r="E25" s="24">
        <v>982</v>
      </c>
      <c r="F25" s="25">
        <v>884</v>
      </c>
      <c r="G25" s="60">
        <v>98</v>
      </c>
      <c r="H25" s="24">
        <v>513</v>
      </c>
      <c r="I25" s="61">
        <v>328.89</v>
      </c>
      <c r="J25" s="61">
        <v>121.35999999999994</v>
      </c>
      <c r="K25" s="61">
        <v>42.349767399434498</v>
      </c>
      <c r="L25" s="25">
        <v>1280</v>
      </c>
      <c r="M25" s="61">
        <v>1183.27</v>
      </c>
      <c r="N25" s="47">
        <v>40.976425498829499</v>
      </c>
    </row>
    <row r="26" spans="1:14" x14ac:dyDescent="0.2">
      <c r="A26" s="58" t="s">
        <v>133</v>
      </c>
      <c r="B26" s="59">
        <v>6</v>
      </c>
      <c r="C26" s="25">
        <v>6</v>
      </c>
      <c r="D26" s="25">
        <v>20</v>
      </c>
      <c r="E26" s="24">
        <v>565</v>
      </c>
      <c r="F26" s="25">
        <v>503</v>
      </c>
      <c r="G26" s="60">
        <v>62</v>
      </c>
      <c r="H26" s="24">
        <v>260</v>
      </c>
      <c r="I26" s="61">
        <v>187.83</v>
      </c>
      <c r="J26" s="61">
        <v>61.180000000000071</v>
      </c>
      <c r="K26" s="61">
        <v>40.8512218495448</v>
      </c>
      <c r="L26" s="25">
        <v>433</v>
      </c>
      <c r="M26" s="61">
        <v>401.11</v>
      </c>
      <c r="N26" s="47">
        <v>43.269015980653698</v>
      </c>
    </row>
    <row r="27" spans="1:14" x14ac:dyDescent="0.2">
      <c r="A27" s="58" t="s">
        <v>134</v>
      </c>
      <c r="B27" s="59">
        <v>15</v>
      </c>
      <c r="C27" s="25">
        <v>15</v>
      </c>
      <c r="D27" s="25">
        <v>38</v>
      </c>
      <c r="E27" s="24">
        <v>1040</v>
      </c>
      <c r="F27" s="25">
        <v>917</v>
      </c>
      <c r="G27" s="60">
        <v>123</v>
      </c>
      <c r="H27" s="24">
        <v>428</v>
      </c>
      <c r="I27" s="61">
        <v>312.49</v>
      </c>
      <c r="J27" s="61">
        <v>89.210000000000036</v>
      </c>
      <c r="K27" s="61">
        <v>40.750088002816099</v>
      </c>
      <c r="L27" s="25">
        <v>1150</v>
      </c>
      <c r="M27" s="61">
        <v>1102.8800000000001</v>
      </c>
      <c r="N27" s="47">
        <v>41.653362106484799</v>
      </c>
    </row>
    <row r="28" spans="1:14" ht="13.5" thickBot="1" x14ac:dyDescent="0.25">
      <c r="A28" s="71" t="s">
        <v>135</v>
      </c>
      <c r="B28" s="72">
        <v>5</v>
      </c>
      <c r="C28" s="30">
        <v>5</v>
      </c>
      <c r="D28" s="30">
        <v>10</v>
      </c>
      <c r="E28" s="29">
        <v>520</v>
      </c>
      <c r="F28" s="30">
        <v>455</v>
      </c>
      <c r="G28" s="73">
        <v>65</v>
      </c>
      <c r="H28" s="29">
        <v>162</v>
      </c>
      <c r="I28" s="74">
        <v>132.6</v>
      </c>
      <c r="J28" s="74">
        <v>41.989999999999995</v>
      </c>
      <c r="K28" s="74">
        <v>40.3906485671192</v>
      </c>
      <c r="L28" s="30">
        <v>641</v>
      </c>
      <c r="M28" s="74">
        <v>594.46</v>
      </c>
      <c r="N28" s="48">
        <v>40.172240352588901</v>
      </c>
    </row>
    <row r="29" spans="1:14" ht="13.5" thickBot="1" x14ac:dyDescent="0.25">
      <c r="A29" s="1193" t="s">
        <v>115</v>
      </c>
      <c r="B29" s="1194">
        <v>109</v>
      </c>
      <c r="C29" s="1187">
        <v>120</v>
      </c>
      <c r="D29" s="1187">
        <v>312</v>
      </c>
      <c r="E29" s="1186">
        <v>9426</v>
      </c>
      <c r="F29" s="1187">
        <v>8399</v>
      </c>
      <c r="G29" s="1195">
        <v>1027</v>
      </c>
      <c r="H29" s="1186">
        <v>4011</v>
      </c>
      <c r="I29" s="1189">
        <v>2867.23</v>
      </c>
      <c r="J29" s="1189">
        <v>879.72999999999024</v>
      </c>
      <c r="K29" s="1189">
        <v>41.377177624397099</v>
      </c>
      <c r="L29" s="1187">
        <v>10733</v>
      </c>
      <c r="M29" s="1189">
        <v>9848.36</v>
      </c>
      <c r="N29" s="1191">
        <v>41.506285310447602</v>
      </c>
    </row>
    <row r="31" spans="1:14" ht="13.5" thickBot="1" x14ac:dyDescent="0.25">
      <c r="A31" s="11" t="s">
        <v>386</v>
      </c>
      <c r="D31" s="51"/>
      <c r="E31" s="10"/>
      <c r="F31" s="10"/>
      <c r="G31" s="10"/>
      <c r="H31" s="10"/>
      <c r="I31" s="51"/>
      <c r="J31" s="51"/>
      <c r="K31" s="51"/>
    </row>
    <row r="32" spans="1:14" ht="12.75" customHeight="1" x14ac:dyDescent="0.2">
      <c r="A32" s="1054" t="s">
        <v>113</v>
      </c>
      <c r="B32" s="1015" t="s">
        <v>336</v>
      </c>
      <c r="C32" s="1016"/>
      <c r="D32" s="1017"/>
      <c r="E32" s="1040" t="s">
        <v>8</v>
      </c>
      <c r="F32" s="1030"/>
      <c r="G32" s="1030"/>
      <c r="H32" s="1036" t="s">
        <v>337</v>
      </c>
      <c r="I32" s="1016"/>
      <c r="J32" s="1016"/>
      <c r="K32" s="1016"/>
      <c r="L32" s="1016"/>
      <c r="M32" s="1016"/>
      <c r="N32" s="1037"/>
    </row>
    <row r="33" spans="1:14" ht="12.75" customHeight="1" x14ac:dyDescent="0.2">
      <c r="A33" s="1055"/>
      <c r="B33" s="1018"/>
      <c r="C33" s="1019"/>
      <c r="D33" s="1020"/>
      <c r="E33" s="1041"/>
      <c r="F33" s="1042"/>
      <c r="G33" s="1042"/>
      <c r="H33" s="1038" t="s">
        <v>114</v>
      </c>
      <c r="I33" s="1019"/>
      <c r="J33" s="1019"/>
      <c r="K33" s="1019"/>
      <c r="L33" s="1019" t="s">
        <v>338</v>
      </c>
      <c r="M33" s="1019"/>
      <c r="N33" s="1039"/>
    </row>
    <row r="34" spans="1:14" ht="12.75" customHeight="1" x14ac:dyDescent="0.2">
      <c r="A34" s="1055"/>
      <c r="B34" s="1018" t="s">
        <v>339</v>
      </c>
      <c r="C34" s="1019" t="s">
        <v>340</v>
      </c>
      <c r="D34" s="1020" t="s">
        <v>341</v>
      </c>
      <c r="E34" s="1043" t="s">
        <v>115</v>
      </c>
      <c r="F34" s="1049" t="s">
        <v>342</v>
      </c>
      <c r="G34" s="1051" t="s">
        <v>343</v>
      </c>
      <c r="H34" s="1038" t="s">
        <v>118</v>
      </c>
      <c r="I34" s="1045" t="s">
        <v>119</v>
      </c>
      <c r="J34" s="1045"/>
      <c r="K34" s="1045" t="s">
        <v>344</v>
      </c>
      <c r="L34" s="1019" t="s">
        <v>118</v>
      </c>
      <c r="M34" s="1045" t="s">
        <v>119</v>
      </c>
      <c r="N34" s="1047" t="s">
        <v>344</v>
      </c>
    </row>
    <row r="35" spans="1:14" ht="26.25" thickBot="1" x14ac:dyDescent="0.25">
      <c r="A35" s="1056"/>
      <c r="B35" s="1033"/>
      <c r="C35" s="1034"/>
      <c r="D35" s="1035"/>
      <c r="E35" s="1044"/>
      <c r="F35" s="1050"/>
      <c r="G35" s="1052"/>
      <c r="H35" s="1053"/>
      <c r="I35" s="52" t="s">
        <v>345</v>
      </c>
      <c r="J35" s="52" t="s">
        <v>346</v>
      </c>
      <c r="K35" s="1046"/>
      <c r="L35" s="1034"/>
      <c r="M35" s="1046"/>
      <c r="N35" s="1048"/>
    </row>
    <row r="36" spans="1:14" x14ac:dyDescent="0.2">
      <c r="A36" s="53" t="s">
        <v>121</v>
      </c>
      <c r="B36" s="54">
        <v>2</v>
      </c>
      <c r="C36" s="19">
        <v>2</v>
      </c>
      <c r="D36" s="19">
        <v>2</v>
      </c>
      <c r="E36" s="18">
        <v>62</v>
      </c>
      <c r="F36" s="19">
        <v>62</v>
      </c>
      <c r="G36" s="55">
        <v>0</v>
      </c>
      <c r="H36" s="21">
        <v>23</v>
      </c>
      <c r="I36" s="56">
        <v>14.4</v>
      </c>
      <c r="J36" s="56">
        <v>1.6800000000000002</v>
      </c>
      <c r="K36" s="56">
        <v>43.6458333333333</v>
      </c>
      <c r="L36" s="57">
        <v>81</v>
      </c>
      <c r="M36" s="56">
        <v>77.3</v>
      </c>
      <c r="N36" s="46">
        <v>48.007761966364797</v>
      </c>
    </row>
    <row r="37" spans="1:14" x14ac:dyDescent="0.2">
      <c r="A37" s="58" t="s">
        <v>123</v>
      </c>
      <c r="B37" s="59">
        <v>0</v>
      </c>
      <c r="C37" s="25">
        <v>0</v>
      </c>
      <c r="D37" s="25">
        <v>0</v>
      </c>
      <c r="E37" s="24">
        <v>0</v>
      </c>
      <c r="F37" s="25">
        <v>0</v>
      </c>
      <c r="G37" s="60">
        <v>0</v>
      </c>
      <c r="H37" s="24">
        <v>0</v>
      </c>
      <c r="I37" s="61">
        <v>0</v>
      </c>
      <c r="J37" s="61">
        <v>0</v>
      </c>
      <c r="K37" s="61">
        <v>0</v>
      </c>
      <c r="L37" s="25">
        <v>0</v>
      </c>
      <c r="M37" s="61">
        <v>0</v>
      </c>
      <c r="N37" s="47">
        <v>0</v>
      </c>
    </row>
    <row r="38" spans="1:14" x14ac:dyDescent="0.2">
      <c r="A38" s="58" t="s">
        <v>124</v>
      </c>
      <c r="B38" s="59">
        <v>0</v>
      </c>
      <c r="C38" s="25">
        <v>0</v>
      </c>
      <c r="D38" s="25">
        <v>0</v>
      </c>
      <c r="E38" s="24">
        <v>0</v>
      </c>
      <c r="F38" s="25">
        <v>0</v>
      </c>
      <c r="G38" s="60">
        <v>0</v>
      </c>
      <c r="H38" s="24">
        <v>0</v>
      </c>
      <c r="I38" s="61">
        <v>0</v>
      </c>
      <c r="J38" s="61">
        <v>0</v>
      </c>
      <c r="K38" s="61">
        <v>0</v>
      </c>
      <c r="L38" s="25">
        <v>0</v>
      </c>
      <c r="M38" s="61">
        <v>0</v>
      </c>
      <c r="N38" s="47">
        <v>0</v>
      </c>
    </row>
    <row r="39" spans="1:14" x14ac:dyDescent="0.2">
      <c r="A39" s="58" t="s">
        <v>125</v>
      </c>
      <c r="B39" s="59">
        <v>1</v>
      </c>
      <c r="C39" s="25">
        <v>1</v>
      </c>
      <c r="D39" s="25">
        <v>1</v>
      </c>
      <c r="E39" s="24">
        <v>46</v>
      </c>
      <c r="F39" s="25">
        <v>46</v>
      </c>
      <c r="G39" s="60">
        <v>0</v>
      </c>
      <c r="H39" s="24">
        <v>6</v>
      </c>
      <c r="I39" s="61">
        <v>5.05</v>
      </c>
      <c r="J39" s="61">
        <v>0</v>
      </c>
      <c r="K39" s="61">
        <v>45.717821782178198</v>
      </c>
      <c r="L39" s="25">
        <v>28</v>
      </c>
      <c r="M39" s="61">
        <v>28</v>
      </c>
      <c r="N39" s="47">
        <v>46.821428571428598</v>
      </c>
    </row>
    <row r="40" spans="1:14" x14ac:dyDescent="0.2">
      <c r="A40" s="58" t="s">
        <v>126</v>
      </c>
      <c r="B40" s="59">
        <v>0</v>
      </c>
      <c r="C40" s="25">
        <v>0</v>
      </c>
      <c r="D40" s="25">
        <v>0</v>
      </c>
      <c r="E40" s="24">
        <v>0</v>
      </c>
      <c r="F40" s="25">
        <v>0</v>
      </c>
      <c r="G40" s="60">
        <v>0</v>
      </c>
      <c r="H40" s="24">
        <v>0</v>
      </c>
      <c r="I40" s="61">
        <v>0</v>
      </c>
      <c r="J40" s="61">
        <v>0</v>
      </c>
      <c r="K40" s="61">
        <v>0</v>
      </c>
      <c r="L40" s="25">
        <v>0</v>
      </c>
      <c r="M40" s="61">
        <v>0</v>
      </c>
      <c r="N40" s="47">
        <v>0</v>
      </c>
    </row>
    <row r="41" spans="1:14" x14ac:dyDescent="0.2">
      <c r="A41" s="58" t="s">
        <v>127</v>
      </c>
      <c r="B41" s="59">
        <v>0</v>
      </c>
      <c r="C41" s="25">
        <v>0</v>
      </c>
      <c r="D41" s="25">
        <v>0</v>
      </c>
      <c r="E41" s="24">
        <v>0</v>
      </c>
      <c r="F41" s="25">
        <v>0</v>
      </c>
      <c r="G41" s="60">
        <v>0</v>
      </c>
      <c r="H41" s="24">
        <v>0</v>
      </c>
      <c r="I41" s="61">
        <v>0</v>
      </c>
      <c r="J41" s="61">
        <v>0</v>
      </c>
      <c r="K41" s="61">
        <v>0</v>
      </c>
      <c r="L41" s="25">
        <v>0</v>
      </c>
      <c r="M41" s="61">
        <v>0</v>
      </c>
      <c r="N41" s="47">
        <v>0</v>
      </c>
    </row>
    <row r="42" spans="1:14" x14ac:dyDescent="0.2">
      <c r="A42" s="58" t="s">
        <v>128</v>
      </c>
      <c r="B42" s="59">
        <v>0</v>
      </c>
      <c r="C42" s="25">
        <v>0</v>
      </c>
      <c r="D42" s="25">
        <v>0</v>
      </c>
      <c r="E42" s="24">
        <v>0</v>
      </c>
      <c r="F42" s="25">
        <v>0</v>
      </c>
      <c r="G42" s="60">
        <v>0</v>
      </c>
      <c r="H42" s="24">
        <v>0</v>
      </c>
      <c r="I42" s="61">
        <v>0</v>
      </c>
      <c r="J42" s="61">
        <v>0</v>
      </c>
      <c r="K42" s="61">
        <v>0</v>
      </c>
      <c r="L42" s="25">
        <v>0</v>
      </c>
      <c r="M42" s="61">
        <v>0</v>
      </c>
      <c r="N42" s="47">
        <v>0</v>
      </c>
    </row>
    <row r="43" spans="1:14" x14ac:dyDescent="0.2">
      <c r="A43" s="58" t="s">
        <v>129</v>
      </c>
      <c r="B43" s="59">
        <v>0</v>
      </c>
      <c r="C43" s="25">
        <v>0</v>
      </c>
      <c r="D43" s="25">
        <v>0</v>
      </c>
      <c r="E43" s="24">
        <v>0</v>
      </c>
      <c r="F43" s="25">
        <v>0</v>
      </c>
      <c r="G43" s="60">
        <v>0</v>
      </c>
      <c r="H43" s="24">
        <v>0</v>
      </c>
      <c r="I43" s="61">
        <v>0</v>
      </c>
      <c r="J43" s="61">
        <v>0</v>
      </c>
      <c r="K43" s="61">
        <v>0</v>
      </c>
      <c r="L43" s="25">
        <v>0</v>
      </c>
      <c r="M43" s="61">
        <v>0</v>
      </c>
      <c r="N43" s="47">
        <v>0</v>
      </c>
    </row>
    <row r="44" spans="1:14" x14ac:dyDescent="0.2">
      <c r="A44" s="58" t="s">
        <v>130</v>
      </c>
      <c r="B44" s="59">
        <v>1</v>
      </c>
      <c r="C44" s="25">
        <v>1</v>
      </c>
      <c r="D44" s="25">
        <v>1</v>
      </c>
      <c r="E44" s="24">
        <v>4</v>
      </c>
      <c r="F44" s="25">
        <v>4</v>
      </c>
      <c r="G44" s="60">
        <v>0</v>
      </c>
      <c r="H44" s="24">
        <v>6</v>
      </c>
      <c r="I44" s="61">
        <v>3.98</v>
      </c>
      <c r="J44" s="61">
        <v>0</v>
      </c>
      <c r="K44" s="61">
        <v>50.188442211055303</v>
      </c>
      <c r="L44" s="25">
        <v>16</v>
      </c>
      <c r="M44" s="61">
        <v>11.5</v>
      </c>
      <c r="N44" s="47">
        <v>34.917391304347802</v>
      </c>
    </row>
    <row r="45" spans="1:14" x14ac:dyDescent="0.2">
      <c r="A45" s="58" t="s">
        <v>131</v>
      </c>
      <c r="B45" s="59">
        <v>0</v>
      </c>
      <c r="C45" s="25">
        <v>0</v>
      </c>
      <c r="D45" s="25">
        <v>0</v>
      </c>
      <c r="E45" s="24">
        <v>0</v>
      </c>
      <c r="F45" s="25">
        <v>0</v>
      </c>
      <c r="G45" s="60">
        <v>0</v>
      </c>
      <c r="H45" s="24">
        <v>0</v>
      </c>
      <c r="I45" s="61">
        <v>0</v>
      </c>
      <c r="J45" s="61">
        <v>0</v>
      </c>
      <c r="K45" s="61">
        <v>0</v>
      </c>
      <c r="L45" s="25">
        <v>0</v>
      </c>
      <c r="M45" s="61">
        <v>0</v>
      </c>
      <c r="N45" s="47">
        <v>0</v>
      </c>
    </row>
    <row r="46" spans="1:14" x14ac:dyDescent="0.2">
      <c r="A46" s="58" t="s">
        <v>132</v>
      </c>
      <c r="B46" s="59">
        <v>1</v>
      </c>
      <c r="C46" s="25">
        <v>1</v>
      </c>
      <c r="D46" s="25">
        <v>1</v>
      </c>
      <c r="E46" s="24">
        <v>44</v>
      </c>
      <c r="F46" s="25">
        <v>44</v>
      </c>
      <c r="G46" s="60">
        <v>0</v>
      </c>
      <c r="H46" s="24">
        <v>25</v>
      </c>
      <c r="I46" s="61">
        <v>21.2</v>
      </c>
      <c r="J46" s="61">
        <v>4.129999999999999</v>
      </c>
      <c r="K46" s="61">
        <v>36.617924528301899</v>
      </c>
      <c r="L46" s="25">
        <v>60</v>
      </c>
      <c r="M46" s="61">
        <v>55.82</v>
      </c>
      <c r="N46" s="47">
        <v>41.214080974561099</v>
      </c>
    </row>
    <row r="47" spans="1:14" x14ac:dyDescent="0.2">
      <c r="A47" s="58" t="s">
        <v>133</v>
      </c>
      <c r="B47" s="59">
        <v>1</v>
      </c>
      <c r="C47" s="25">
        <v>1</v>
      </c>
      <c r="D47" s="25">
        <v>1</v>
      </c>
      <c r="E47" s="24">
        <v>40</v>
      </c>
      <c r="F47" s="25">
        <v>40</v>
      </c>
      <c r="G47" s="60">
        <v>0</v>
      </c>
      <c r="H47" s="24">
        <v>6</v>
      </c>
      <c r="I47" s="61">
        <v>6</v>
      </c>
      <c r="J47" s="61">
        <v>1.7200000000000002</v>
      </c>
      <c r="K47" s="61">
        <v>55.1666666666667</v>
      </c>
      <c r="L47" s="25">
        <v>13</v>
      </c>
      <c r="M47" s="61">
        <v>13</v>
      </c>
      <c r="N47" s="47">
        <v>46.576923076923102</v>
      </c>
    </row>
    <row r="48" spans="1:14" x14ac:dyDescent="0.2">
      <c r="A48" s="58" t="s">
        <v>134</v>
      </c>
      <c r="B48" s="59">
        <v>2</v>
      </c>
      <c r="C48" s="25">
        <v>2</v>
      </c>
      <c r="D48" s="25">
        <v>2</v>
      </c>
      <c r="E48" s="24">
        <v>56</v>
      </c>
      <c r="F48" s="25">
        <v>56</v>
      </c>
      <c r="G48" s="60">
        <v>0</v>
      </c>
      <c r="H48" s="24">
        <v>28</v>
      </c>
      <c r="I48" s="61">
        <v>15.5</v>
      </c>
      <c r="J48" s="61">
        <v>2.6499999999999995</v>
      </c>
      <c r="K48" s="61">
        <v>47.125806451612902</v>
      </c>
      <c r="L48" s="25">
        <v>63</v>
      </c>
      <c r="M48" s="61">
        <v>57.48</v>
      </c>
      <c r="N48" s="47">
        <v>43.771224773834398</v>
      </c>
    </row>
    <row r="49" spans="1:14" ht="13.5" thickBot="1" x14ac:dyDescent="0.25">
      <c r="A49" s="71" t="s">
        <v>135</v>
      </c>
      <c r="B49" s="72">
        <v>1</v>
      </c>
      <c r="C49" s="30">
        <v>1</v>
      </c>
      <c r="D49" s="30">
        <v>1</v>
      </c>
      <c r="E49" s="29">
        <v>30</v>
      </c>
      <c r="F49" s="30">
        <v>30</v>
      </c>
      <c r="G49" s="73">
        <v>0</v>
      </c>
      <c r="H49" s="29">
        <v>6</v>
      </c>
      <c r="I49" s="74">
        <v>4.3</v>
      </c>
      <c r="J49" s="74">
        <v>0.39</v>
      </c>
      <c r="K49" s="74">
        <v>45.802325581395301</v>
      </c>
      <c r="L49" s="30">
        <v>32</v>
      </c>
      <c r="M49" s="74">
        <v>28.9</v>
      </c>
      <c r="N49" s="48">
        <v>39.557093425605501</v>
      </c>
    </row>
    <row r="50" spans="1:14" ht="13.5" thickBot="1" x14ac:dyDescent="0.25">
      <c r="A50" s="1193" t="s">
        <v>115</v>
      </c>
      <c r="B50" s="1194">
        <v>9</v>
      </c>
      <c r="C50" s="1187">
        <v>9</v>
      </c>
      <c r="D50" s="1187">
        <v>9</v>
      </c>
      <c r="E50" s="1186">
        <v>282</v>
      </c>
      <c r="F50" s="1187">
        <v>282</v>
      </c>
      <c r="G50" s="1195">
        <v>0</v>
      </c>
      <c r="H50" s="1186">
        <v>100</v>
      </c>
      <c r="I50" s="1189">
        <v>70.430000000000007</v>
      </c>
      <c r="J50" s="1189">
        <v>10.569999999999999</v>
      </c>
      <c r="K50" s="1189">
        <v>43.927658668181202</v>
      </c>
      <c r="L50" s="1187">
        <v>293</v>
      </c>
      <c r="M50" s="1189">
        <v>272</v>
      </c>
      <c r="N50" s="1191">
        <v>44.076433823529399</v>
      </c>
    </row>
    <row r="52" spans="1:14" ht="13.5" thickBot="1" x14ac:dyDescent="0.25">
      <c r="A52" s="11" t="s">
        <v>387</v>
      </c>
      <c r="D52" s="51"/>
      <c r="E52" s="10"/>
      <c r="F52" s="10"/>
      <c r="G52" s="10"/>
      <c r="H52" s="10"/>
      <c r="I52" s="51"/>
      <c r="J52" s="51"/>
      <c r="K52" s="51"/>
    </row>
    <row r="53" spans="1:14" ht="12.75" customHeight="1" x14ac:dyDescent="0.2">
      <c r="A53" s="1054" t="s">
        <v>113</v>
      </c>
      <c r="B53" s="1015" t="s">
        <v>336</v>
      </c>
      <c r="C53" s="1016"/>
      <c r="D53" s="1017"/>
      <c r="E53" s="1040" t="s">
        <v>8</v>
      </c>
      <c r="F53" s="1030"/>
      <c r="G53" s="1030"/>
      <c r="H53" s="1036" t="s">
        <v>337</v>
      </c>
      <c r="I53" s="1016"/>
      <c r="J53" s="1016"/>
      <c r="K53" s="1016"/>
      <c r="L53" s="1016"/>
      <c r="M53" s="1016"/>
      <c r="N53" s="1037"/>
    </row>
    <row r="54" spans="1:14" ht="12.75" customHeight="1" x14ac:dyDescent="0.2">
      <c r="A54" s="1055"/>
      <c r="B54" s="1018"/>
      <c r="C54" s="1019"/>
      <c r="D54" s="1020"/>
      <c r="E54" s="1041"/>
      <c r="F54" s="1042"/>
      <c r="G54" s="1042"/>
      <c r="H54" s="1038" t="s">
        <v>114</v>
      </c>
      <c r="I54" s="1019"/>
      <c r="J54" s="1019"/>
      <c r="K54" s="1019"/>
      <c r="L54" s="1019" t="s">
        <v>338</v>
      </c>
      <c r="M54" s="1019"/>
      <c r="N54" s="1039"/>
    </row>
    <row r="55" spans="1:14" ht="12.75" customHeight="1" x14ac:dyDescent="0.2">
      <c r="A55" s="1055"/>
      <c r="B55" s="1018" t="s">
        <v>339</v>
      </c>
      <c r="C55" s="1019" t="s">
        <v>340</v>
      </c>
      <c r="D55" s="1020" t="s">
        <v>341</v>
      </c>
      <c r="E55" s="1043" t="s">
        <v>115</v>
      </c>
      <c r="F55" s="1049" t="s">
        <v>342</v>
      </c>
      <c r="G55" s="1051" t="s">
        <v>343</v>
      </c>
      <c r="H55" s="1038" t="s">
        <v>118</v>
      </c>
      <c r="I55" s="1045" t="s">
        <v>119</v>
      </c>
      <c r="J55" s="1045"/>
      <c r="K55" s="1045" t="s">
        <v>344</v>
      </c>
      <c r="L55" s="1019" t="s">
        <v>118</v>
      </c>
      <c r="M55" s="1045" t="s">
        <v>119</v>
      </c>
      <c r="N55" s="1047" t="s">
        <v>344</v>
      </c>
    </row>
    <row r="56" spans="1:14" ht="26.25" thickBot="1" x14ac:dyDescent="0.25">
      <c r="A56" s="1056"/>
      <c r="B56" s="1033"/>
      <c r="C56" s="1034"/>
      <c r="D56" s="1035"/>
      <c r="E56" s="1044"/>
      <c r="F56" s="1050"/>
      <c r="G56" s="1052"/>
      <c r="H56" s="1053"/>
      <c r="I56" s="52" t="s">
        <v>345</v>
      </c>
      <c r="J56" s="52" t="s">
        <v>346</v>
      </c>
      <c r="K56" s="1046"/>
      <c r="L56" s="1034"/>
      <c r="M56" s="1046"/>
      <c r="N56" s="1048"/>
    </row>
    <row r="57" spans="1:14" x14ac:dyDescent="0.2">
      <c r="A57" s="53" t="s">
        <v>121</v>
      </c>
      <c r="B57" s="54">
        <v>7</v>
      </c>
      <c r="C57" s="19">
        <v>7</v>
      </c>
      <c r="D57" s="19">
        <v>23</v>
      </c>
      <c r="E57" s="18">
        <v>427</v>
      </c>
      <c r="F57" s="19">
        <v>290</v>
      </c>
      <c r="G57" s="55">
        <v>137</v>
      </c>
      <c r="H57" s="21">
        <v>291</v>
      </c>
      <c r="I57" s="56">
        <v>213.60999999999996</v>
      </c>
      <c r="J57" s="56">
        <v>88.510000000000019</v>
      </c>
      <c r="K57" s="56">
        <v>42.642947427554901</v>
      </c>
      <c r="L57" s="57">
        <v>748</v>
      </c>
      <c r="M57" s="56">
        <v>691.76</v>
      </c>
      <c r="N57" s="46">
        <v>41.07798947611888</v>
      </c>
    </row>
    <row r="58" spans="1:14" x14ac:dyDescent="0.2">
      <c r="A58" s="58" t="s">
        <v>123</v>
      </c>
      <c r="B58" s="59">
        <v>0</v>
      </c>
      <c r="C58" s="25">
        <v>0</v>
      </c>
      <c r="D58" s="25">
        <v>0</v>
      </c>
      <c r="E58" s="24">
        <v>0</v>
      </c>
      <c r="F58" s="25">
        <v>0</v>
      </c>
      <c r="G58" s="60">
        <v>0</v>
      </c>
      <c r="H58" s="24">
        <v>0</v>
      </c>
      <c r="I58" s="61">
        <v>0</v>
      </c>
      <c r="J58" s="61">
        <v>0</v>
      </c>
      <c r="K58" s="61">
        <v>0</v>
      </c>
      <c r="L58" s="25">
        <v>0</v>
      </c>
      <c r="M58" s="61">
        <v>0</v>
      </c>
      <c r="N58" s="47">
        <v>0</v>
      </c>
    </row>
    <row r="59" spans="1:14" x14ac:dyDescent="0.2">
      <c r="A59" s="58" t="s">
        <v>124</v>
      </c>
      <c r="B59" s="59">
        <v>1</v>
      </c>
      <c r="C59" s="25">
        <v>1</v>
      </c>
      <c r="D59" s="25">
        <v>3</v>
      </c>
      <c r="E59" s="24">
        <v>62</v>
      </c>
      <c r="F59" s="25">
        <v>48</v>
      </c>
      <c r="G59" s="60">
        <v>14</v>
      </c>
      <c r="H59" s="24">
        <v>35</v>
      </c>
      <c r="I59" s="61">
        <v>31.09</v>
      </c>
      <c r="J59" s="61">
        <v>14.39</v>
      </c>
      <c r="K59" s="61">
        <v>38.544869733033124</v>
      </c>
      <c r="L59" s="25">
        <v>79</v>
      </c>
      <c r="M59" s="61">
        <v>78.2</v>
      </c>
      <c r="N59" s="47">
        <v>41.874680306905368</v>
      </c>
    </row>
    <row r="60" spans="1:14" x14ac:dyDescent="0.2">
      <c r="A60" s="58" t="s">
        <v>125</v>
      </c>
      <c r="B60" s="59">
        <v>1</v>
      </c>
      <c r="C60" s="25">
        <v>1</v>
      </c>
      <c r="D60" s="25">
        <v>2</v>
      </c>
      <c r="E60" s="24">
        <v>40</v>
      </c>
      <c r="F60" s="25">
        <v>30</v>
      </c>
      <c r="G60" s="60">
        <v>10</v>
      </c>
      <c r="H60" s="24">
        <v>0</v>
      </c>
      <c r="I60" s="61">
        <v>0</v>
      </c>
      <c r="J60" s="61">
        <v>0</v>
      </c>
      <c r="K60" s="61">
        <v>0</v>
      </c>
      <c r="L60" s="25">
        <v>0</v>
      </c>
      <c r="M60" s="61">
        <v>0</v>
      </c>
      <c r="N60" s="47">
        <v>0</v>
      </c>
    </row>
    <row r="61" spans="1:14" x14ac:dyDescent="0.2">
      <c r="A61" s="58" t="s">
        <v>126</v>
      </c>
      <c r="B61" s="59">
        <v>1</v>
      </c>
      <c r="C61" s="25">
        <v>1</v>
      </c>
      <c r="D61" s="25">
        <v>1</v>
      </c>
      <c r="E61" s="24">
        <v>15</v>
      </c>
      <c r="F61" s="25">
        <v>15</v>
      </c>
      <c r="G61" s="60">
        <v>0</v>
      </c>
      <c r="H61" s="24">
        <v>18</v>
      </c>
      <c r="I61" s="61">
        <v>15.26</v>
      </c>
      <c r="J61" s="61">
        <v>0</v>
      </c>
      <c r="K61" s="61">
        <v>35.483617300131066</v>
      </c>
      <c r="L61" s="25">
        <v>30</v>
      </c>
      <c r="M61" s="61">
        <v>23.5</v>
      </c>
      <c r="N61" s="47">
        <v>40.046808510638293</v>
      </c>
    </row>
    <row r="62" spans="1:14" x14ac:dyDescent="0.2">
      <c r="A62" s="58" t="s">
        <v>127</v>
      </c>
      <c r="B62" s="59">
        <v>1</v>
      </c>
      <c r="C62" s="25">
        <v>1</v>
      </c>
      <c r="D62" s="25">
        <v>2</v>
      </c>
      <c r="E62" s="24">
        <v>53</v>
      </c>
      <c r="F62" s="25">
        <v>39</v>
      </c>
      <c r="G62" s="60">
        <v>14</v>
      </c>
      <c r="H62" s="24">
        <v>18</v>
      </c>
      <c r="I62" s="61">
        <v>14.749999999999998</v>
      </c>
      <c r="J62" s="61">
        <v>4.3800000000000008</v>
      </c>
      <c r="K62" s="61">
        <v>36.793220338983062</v>
      </c>
      <c r="L62" s="25">
        <v>84</v>
      </c>
      <c r="M62" s="61">
        <v>82.25</v>
      </c>
      <c r="N62" s="47">
        <v>39.221884498480243</v>
      </c>
    </row>
    <row r="63" spans="1:14" x14ac:dyDescent="0.2">
      <c r="A63" s="58" t="s">
        <v>128</v>
      </c>
      <c r="B63" s="59">
        <v>1</v>
      </c>
      <c r="C63" s="25">
        <v>1</v>
      </c>
      <c r="D63" s="25">
        <v>3</v>
      </c>
      <c r="E63" s="24">
        <v>52</v>
      </c>
      <c r="F63" s="25">
        <v>29</v>
      </c>
      <c r="G63" s="60">
        <v>23</v>
      </c>
      <c r="H63" s="24">
        <v>34</v>
      </c>
      <c r="I63" s="61">
        <v>29.349999999999998</v>
      </c>
      <c r="J63" s="61">
        <v>6.88</v>
      </c>
      <c r="K63" s="61">
        <v>35.885860306643956</v>
      </c>
      <c r="L63" s="25">
        <v>90</v>
      </c>
      <c r="M63" s="61">
        <v>83.340000000000018</v>
      </c>
      <c r="N63" s="47">
        <v>35.753779697624182</v>
      </c>
    </row>
    <row r="64" spans="1:14" x14ac:dyDescent="0.2">
      <c r="A64" s="58" t="s">
        <v>129</v>
      </c>
      <c r="B64" s="59">
        <v>0</v>
      </c>
      <c r="C64" s="25">
        <v>0</v>
      </c>
      <c r="D64" s="25">
        <v>0</v>
      </c>
      <c r="E64" s="24">
        <v>0</v>
      </c>
      <c r="F64" s="25">
        <v>0</v>
      </c>
      <c r="G64" s="60">
        <v>0</v>
      </c>
      <c r="H64" s="24">
        <v>0</v>
      </c>
      <c r="I64" s="61">
        <v>0</v>
      </c>
      <c r="J64" s="61">
        <v>0</v>
      </c>
      <c r="K64" s="61">
        <v>0</v>
      </c>
      <c r="L64" s="25">
        <v>0</v>
      </c>
      <c r="M64" s="61">
        <v>0</v>
      </c>
      <c r="N64" s="47">
        <v>0</v>
      </c>
    </row>
    <row r="65" spans="1:14" x14ac:dyDescent="0.2">
      <c r="A65" s="58" t="s">
        <v>130</v>
      </c>
      <c r="B65" s="59">
        <v>1</v>
      </c>
      <c r="C65" s="25">
        <v>1</v>
      </c>
      <c r="D65" s="25">
        <v>3</v>
      </c>
      <c r="E65" s="24">
        <v>69</v>
      </c>
      <c r="F65" s="25">
        <v>54</v>
      </c>
      <c r="G65" s="60">
        <v>15</v>
      </c>
      <c r="H65" s="24">
        <v>28</v>
      </c>
      <c r="I65" s="61">
        <v>16.179999999999996</v>
      </c>
      <c r="J65" s="61">
        <v>0</v>
      </c>
      <c r="K65" s="61">
        <v>36.925216316440057</v>
      </c>
      <c r="L65" s="25">
        <v>107</v>
      </c>
      <c r="M65" s="61">
        <v>89.650000000000034</v>
      </c>
      <c r="N65" s="47">
        <v>38.912437255995528</v>
      </c>
    </row>
    <row r="66" spans="1:14" x14ac:dyDescent="0.2">
      <c r="A66" s="58" t="s">
        <v>131</v>
      </c>
      <c r="B66" s="59">
        <v>1</v>
      </c>
      <c r="C66" s="25">
        <v>1</v>
      </c>
      <c r="D66" s="25">
        <v>2</v>
      </c>
      <c r="E66" s="24">
        <v>52</v>
      </c>
      <c r="F66" s="25">
        <v>44</v>
      </c>
      <c r="G66" s="60">
        <v>8</v>
      </c>
      <c r="H66" s="24">
        <v>19</v>
      </c>
      <c r="I66" s="61">
        <v>16.149999999999999</v>
      </c>
      <c r="J66" s="61">
        <v>1.98</v>
      </c>
      <c r="K66" s="61">
        <v>37.628482972136226</v>
      </c>
      <c r="L66" s="25">
        <v>64</v>
      </c>
      <c r="M66" s="61">
        <v>54.5</v>
      </c>
      <c r="N66" s="47">
        <v>39.876146788990823</v>
      </c>
    </row>
    <row r="67" spans="1:14" x14ac:dyDescent="0.2">
      <c r="A67" s="58" t="s">
        <v>132</v>
      </c>
      <c r="B67" s="59">
        <v>2</v>
      </c>
      <c r="C67" s="25">
        <v>2</v>
      </c>
      <c r="D67" s="25">
        <v>8</v>
      </c>
      <c r="E67" s="24">
        <v>162</v>
      </c>
      <c r="F67" s="25">
        <v>131</v>
      </c>
      <c r="G67" s="60">
        <v>31</v>
      </c>
      <c r="H67" s="24">
        <v>119</v>
      </c>
      <c r="I67" s="61">
        <v>77.860000000000028</v>
      </c>
      <c r="J67" s="61">
        <v>44.6</v>
      </c>
      <c r="K67" s="61">
        <v>40.688928846647826</v>
      </c>
      <c r="L67" s="25">
        <v>267</v>
      </c>
      <c r="M67" s="61">
        <v>253.26</v>
      </c>
      <c r="N67" s="47">
        <v>40.31082681828952</v>
      </c>
    </row>
    <row r="68" spans="1:14" x14ac:dyDescent="0.2">
      <c r="A68" s="58" t="s">
        <v>133</v>
      </c>
      <c r="B68" s="59">
        <v>0</v>
      </c>
      <c r="C68" s="25">
        <v>0</v>
      </c>
      <c r="D68" s="25">
        <v>0</v>
      </c>
      <c r="E68" s="24">
        <v>0</v>
      </c>
      <c r="F68" s="25">
        <v>0</v>
      </c>
      <c r="G68" s="60">
        <v>0</v>
      </c>
      <c r="H68" s="24">
        <v>0</v>
      </c>
      <c r="I68" s="61">
        <v>0</v>
      </c>
      <c r="J68" s="61">
        <v>0</v>
      </c>
      <c r="K68" s="61">
        <v>0</v>
      </c>
      <c r="L68" s="25">
        <v>0</v>
      </c>
      <c r="M68" s="61">
        <v>0</v>
      </c>
      <c r="N68" s="47">
        <v>0</v>
      </c>
    </row>
    <row r="69" spans="1:14" x14ac:dyDescent="0.2">
      <c r="A69" s="58" t="s">
        <v>134</v>
      </c>
      <c r="B69" s="59">
        <v>3</v>
      </c>
      <c r="C69" s="25">
        <v>3</v>
      </c>
      <c r="D69" s="25">
        <v>8</v>
      </c>
      <c r="E69" s="24">
        <v>212</v>
      </c>
      <c r="F69" s="25">
        <v>183</v>
      </c>
      <c r="G69" s="60">
        <v>29</v>
      </c>
      <c r="H69" s="24">
        <v>105</v>
      </c>
      <c r="I69" s="61">
        <v>78.17</v>
      </c>
      <c r="J69" s="61">
        <v>29.15</v>
      </c>
      <c r="K69" s="61">
        <v>39.866956632979388</v>
      </c>
      <c r="L69" s="25">
        <v>294</v>
      </c>
      <c r="M69" s="61">
        <v>272.26</v>
      </c>
      <c r="N69" s="47">
        <v>38.627084404613242</v>
      </c>
    </row>
    <row r="70" spans="1:14" ht="13.5" thickBot="1" x14ac:dyDescent="0.25">
      <c r="A70" s="71" t="s">
        <v>135</v>
      </c>
      <c r="B70" s="72">
        <v>0</v>
      </c>
      <c r="C70" s="30">
        <v>0</v>
      </c>
      <c r="D70" s="30">
        <v>0</v>
      </c>
      <c r="E70" s="29">
        <v>0</v>
      </c>
      <c r="F70" s="30">
        <v>0</v>
      </c>
      <c r="G70" s="73">
        <v>0</v>
      </c>
      <c r="H70" s="29">
        <v>0</v>
      </c>
      <c r="I70" s="74">
        <v>0</v>
      </c>
      <c r="J70" s="74">
        <v>0</v>
      </c>
      <c r="K70" s="74">
        <v>0</v>
      </c>
      <c r="L70" s="30">
        <v>0</v>
      </c>
      <c r="M70" s="74">
        <v>0</v>
      </c>
      <c r="N70" s="48">
        <v>0</v>
      </c>
    </row>
    <row r="71" spans="1:14" ht="13.5" thickBot="1" x14ac:dyDescent="0.25">
      <c r="A71" s="1193" t="s">
        <v>115</v>
      </c>
      <c r="B71" s="1194">
        <v>19</v>
      </c>
      <c r="C71" s="1187">
        <v>19</v>
      </c>
      <c r="D71" s="1187">
        <v>52</v>
      </c>
      <c r="E71" s="1186">
        <v>1144</v>
      </c>
      <c r="F71" s="1187">
        <v>863</v>
      </c>
      <c r="G71" s="1195">
        <v>281</v>
      </c>
      <c r="H71" s="1186">
        <v>658</v>
      </c>
      <c r="I71" s="1189">
        <v>492.42000000000013</v>
      </c>
      <c r="J71" s="1189">
        <v>189.89000000000021</v>
      </c>
      <c r="K71" s="1189">
        <v>40.482393079078825</v>
      </c>
      <c r="L71" s="1187">
        <v>1763</v>
      </c>
      <c r="M71" s="1189">
        <v>1628.7200000000016</v>
      </c>
      <c r="N71" s="1191">
        <v>40.046791345350904</v>
      </c>
    </row>
    <row r="73" spans="1:14" ht="13.5" thickBot="1" x14ac:dyDescent="0.25">
      <c r="A73" s="11" t="s">
        <v>388</v>
      </c>
      <c r="D73" s="51"/>
      <c r="E73" s="10"/>
      <c r="F73" s="10"/>
      <c r="G73" s="10"/>
      <c r="H73" s="10"/>
      <c r="I73" s="51"/>
      <c r="J73" s="51"/>
      <c r="K73" s="51"/>
    </row>
    <row r="74" spans="1:14" ht="12.75" customHeight="1" x14ac:dyDescent="0.2">
      <c r="A74" s="1054" t="s">
        <v>113</v>
      </c>
      <c r="B74" s="1015" t="s">
        <v>336</v>
      </c>
      <c r="C74" s="1016"/>
      <c r="D74" s="1017"/>
      <c r="E74" s="1040" t="s">
        <v>8</v>
      </c>
      <c r="F74" s="1030"/>
      <c r="G74" s="1030"/>
      <c r="H74" s="1036" t="s">
        <v>337</v>
      </c>
      <c r="I74" s="1016"/>
      <c r="J74" s="1016"/>
      <c r="K74" s="1016"/>
      <c r="L74" s="1016"/>
      <c r="M74" s="1016"/>
      <c r="N74" s="1037"/>
    </row>
    <row r="75" spans="1:14" ht="12.75" customHeight="1" x14ac:dyDescent="0.2">
      <c r="A75" s="1055"/>
      <c r="B75" s="1018"/>
      <c r="C75" s="1019"/>
      <c r="D75" s="1020"/>
      <c r="E75" s="1041"/>
      <c r="F75" s="1042"/>
      <c r="G75" s="1042"/>
      <c r="H75" s="1038" t="s">
        <v>114</v>
      </c>
      <c r="I75" s="1019"/>
      <c r="J75" s="1019"/>
      <c r="K75" s="1019"/>
      <c r="L75" s="1019" t="s">
        <v>338</v>
      </c>
      <c r="M75" s="1019"/>
      <c r="N75" s="1039"/>
    </row>
    <row r="76" spans="1:14" ht="12.75" customHeight="1" x14ac:dyDescent="0.2">
      <c r="A76" s="1055"/>
      <c r="B76" s="1018" t="s">
        <v>339</v>
      </c>
      <c r="C76" s="1019" t="s">
        <v>340</v>
      </c>
      <c r="D76" s="1020" t="s">
        <v>341</v>
      </c>
      <c r="E76" s="1043" t="s">
        <v>115</v>
      </c>
      <c r="F76" s="1049" t="s">
        <v>342</v>
      </c>
      <c r="G76" s="1051" t="s">
        <v>343</v>
      </c>
      <c r="H76" s="1038" t="s">
        <v>118</v>
      </c>
      <c r="I76" s="1045" t="s">
        <v>119</v>
      </c>
      <c r="J76" s="1045"/>
      <c r="K76" s="1045" t="s">
        <v>344</v>
      </c>
      <c r="L76" s="1019" t="s">
        <v>118</v>
      </c>
      <c r="M76" s="1045" t="s">
        <v>119</v>
      </c>
      <c r="N76" s="1047" t="s">
        <v>344</v>
      </c>
    </row>
    <row r="77" spans="1:14" ht="26.25" thickBot="1" x14ac:dyDescent="0.25">
      <c r="A77" s="1056"/>
      <c r="B77" s="1033"/>
      <c r="C77" s="1034"/>
      <c r="D77" s="1035"/>
      <c r="E77" s="1044"/>
      <c r="F77" s="1050"/>
      <c r="G77" s="1052"/>
      <c r="H77" s="1053"/>
      <c r="I77" s="52" t="s">
        <v>345</v>
      </c>
      <c r="J77" s="52" t="s">
        <v>346</v>
      </c>
      <c r="K77" s="1046"/>
      <c r="L77" s="1034"/>
      <c r="M77" s="1046"/>
      <c r="N77" s="1048"/>
    </row>
    <row r="78" spans="1:14" x14ac:dyDescent="0.2">
      <c r="A78" s="53" t="s">
        <v>121</v>
      </c>
      <c r="B78" s="54">
        <v>2</v>
      </c>
      <c r="C78" s="19">
        <v>2</v>
      </c>
      <c r="D78" s="19">
        <v>2</v>
      </c>
      <c r="E78" s="18">
        <v>77</v>
      </c>
      <c r="F78" s="19">
        <v>77</v>
      </c>
      <c r="G78" s="55">
        <v>0</v>
      </c>
      <c r="H78" s="21">
        <v>34</v>
      </c>
      <c r="I78" s="56">
        <v>19.45</v>
      </c>
      <c r="J78" s="56">
        <v>5.7399999999999993</v>
      </c>
      <c r="K78" s="56">
        <v>44.736503856041097</v>
      </c>
      <c r="L78" s="57">
        <v>58</v>
      </c>
      <c r="M78" s="56">
        <v>47.53</v>
      </c>
      <c r="N78" s="46">
        <v>47.453503050704803</v>
      </c>
    </row>
    <row r="79" spans="1:14" x14ac:dyDescent="0.2">
      <c r="A79" s="58" t="s">
        <v>123</v>
      </c>
      <c r="B79" s="59">
        <v>0</v>
      </c>
      <c r="C79" s="25">
        <v>0</v>
      </c>
      <c r="D79" s="25">
        <v>0</v>
      </c>
      <c r="E79" s="24">
        <v>0</v>
      </c>
      <c r="F79" s="25">
        <v>0</v>
      </c>
      <c r="G79" s="60">
        <v>0</v>
      </c>
      <c r="H79" s="24">
        <v>0</v>
      </c>
      <c r="I79" s="61">
        <v>0</v>
      </c>
      <c r="J79" s="61">
        <v>0</v>
      </c>
      <c r="K79" s="61">
        <v>0</v>
      </c>
      <c r="L79" s="25">
        <v>0</v>
      </c>
      <c r="M79" s="61">
        <v>0</v>
      </c>
      <c r="N79" s="47">
        <v>0</v>
      </c>
    </row>
    <row r="80" spans="1:14" x14ac:dyDescent="0.2">
      <c r="A80" s="58" t="s">
        <v>124</v>
      </c>
      <c r="B80" s="59">
        <v>0</v>
      </c>
      <c r="C80" s="25">
        <v>0</v>
      </c>
      <c r="D80" s="25">
        <v>0</v>
      </c>
      <c r="E80" s="24">
        <v>0</v>
      </c>
      <c r="F80" s="25">
        <v>0</v>
      </c>
      <c r="G80" s="60">
        <v>0</v>
      </c>
      <c r="H80" s="24">
        <v>0</v>
      </c>
      <c r="I80" s="61">
        <v>0</v>
      </c>
      <c r="J80" s="61">
        <v>0</v>
      </c>
      <c r="K80" s="61">
        <v>0</v>
      </c>
      <c r="L80" s="25">
        <v>0</v>
      </c>
      <c r="M80" s="61">
        <v>0</v>
      </c>
      <c r="N80" s="47">
        <v>0</v>
      </c>
    </row>
    <row r="81" spans="1:14" x14ac:dyDescent="0.2">
      <c r="A81" s="58" t="s">
        <v>125</v>
      </c>
      <c r="B81" s="59">
        <v>0</v>
      </c>
      <c r="C81" s="25">
        <v>0</v>
      </c>
      <c r="D81" s="25">
        <v>0</v>
      </c>
      <c r="E81" s="24">
        <v>0</v>
      </c>
      <c r="F81" s="25">
        <v>0</v>
      </c>
      <c r="G81" s="60">
        <v>0</v>
      </c>
      <c r="H81" s="24">
        <v>0</v>
      </c>
      <c r="I81" s="61">
        <v>0</v>
      </c>
      <c r="J81" s="61">
        <v>0</v>
      </c>
      <c r="K81" s="61">
        <v>0</v>
      </c>
      <c r="L81" s="25">
        <v>0</v>
      </c>
      <c r="M81" s="61">
        <v>0</v>
      </c>
      <c r="N81" s="47">
        <v>0</v>
      </c>
    </row>
    <row r="82" spans="1:14" x14ac:dyDescent="0.2">
      <c r="A82" s="58" t="s">
        <v>126</v>
      </c>
      <c r="B82" s="59">
        <v>0</v>
      </c>
      <c r="C82" s="25">
        <v>0</v>
      </c>
      <c r="D82" s="25">
        <v>0</v>
      </c>
      <c r="E82" s="24">
        <v>0</v>
      </c>
      <c r="F82" s="25">
        <v>0</v>
      </c>
      <c r="G82" s="60">
        <v>0</v>
      </c>
      <c r="H82" s="24">
        <v>0</v>
      </c>
      <c r="I82" s="61">
        <v>0</v>
      </c>
      <c r="J82" s="61">
        <v>0</v>
      </c>
      <c r="K82" s="61">
        <v>0</v>
      </c>
      <c r="L82" s="25">
        <v>0</v>
      </c>
      <c r="M82" s="61">
        <v>0</v>
      </c>
      <c r="N82" s="47">
        <v>0</v>
      </c>
    </row>
    <row r="83" spans="1:14" x14ac:dyDescent="0.2">
      <c r="A83" s="58" t="s">
        <v>127</v>
      </c>
      <c r="B83" s="59">
        <v>0</v>
      </c>
      <c r="C83" s="25">
        <v>0</v>
      </c>
      <c r="D83" s="25">
        <v>0</v>
      </c>
      <c r="E83" s="24">
        <v>0</v>
      </c>
      <c r="F83" s="25">
        <v>0</v>
      </c>
      <c r="G83" s="60">
        <v>0</v>
      </c>
      <c r="H83" s="24">
        <v>0</v>
      </c>
      <c r="I83" s="61">
        <v>0</v>
      </c>
      <c r="J83" s="61">
        <v>0</v>
      </c>
      <c r="K83" s="61">
        <v>0</v>
      </c>
      <c r="L83" s="25">
        <v>0</v>
      </c>
      <c r="M83" s="61">
        <v>0</v>
      </c>
      <c r="N83" s="47">
        <v>0</v>
      </c>
    </row>
    <row r="84" spans="1:14" x14ac:dyDescent="0.2">
      <c r="A84" s="58" t="s">
        <v>128</v>
      </c>
      <c r="B84" s="59">
        <v>1</v>
      </c>
      <c r="C84" s="25">
        <v>1</v>
      </c>
      <c r="D84" s="25">
        <v>1</v>
      </c>
      <c r="E84" s="24">
        <v>12</v>
      </c>
      <c r="F84" s="25">
        <v>12</v>
      </c>
      <c r="G84" s="60">
        <v>0</v>
      </c>
      <c r="H84" s="24">
        <v>6</v>
      </c>
      <c r="I84" s="61">
        <v>4.4000000000000004</v>
      </c>
      <c r="J84" s="61">
        <v>1.48</v>
      </c>
      <c r="K84" s="61">
        <v>41</v>
      </c>
      <c r="L84" s="25">
        <v>15</v>
      </c>
      <c r="M84" s="61">
        <v>13.55</v>
      </c>
      <c r="N84" s="47">
        <v>41.381918819188201</v>
      </c>
    </row>
    <row r="85" spans="1:14" x14ac:dyDescent="0.2">
      <c r="A85" s="58" t="s">
        <v>129</v>
      </c>
      <c r="B85" s="59">
        <v>0</v>
      </c>
      <c r="C85" s="25">
        <v>0</v>
      </c>
      <c r="D85" s="25">
        <v>0</v>
      </c>
      <c r="E85" s="24">
        <v>0</v>
      </c>
      <c r="F85" s="25">
        <v>0</v>
      </c>
      <c r="G85" s="60">
        <v>0</v>
      </c>
      <c r="H85" s="24">
        <v>0</v>
      </c>
      <c r="I85" s="61">
        <v>0</v>
      </c>
      <c r="J85" s="61">
        <v>0</v>
      </c>
      <c r="K85" s="61">
        <v>0</v>
      </c>
      <c r="L85" s="25">
        <v>0</v>
      </c>
      <c r="M85" s="61">
        <v>0</v>
      </c>
      <c r="N85" s="47">
        <v>0</v>
      </c>
    </row>
    <row r="86" spans="1:14" x14ac:dyDescent="0.2">
      <c r="A86" s="58" t="s">
        <v>130</v>
      </c>
      <c r="B86" s="59">
        <v>0</v>
      </c>
      <c r="C86" s="25">
        <v>0</v>
      </c>
      <c r="D86" s="25">
        <v>0</v>
      </c>
      <c r="E86" s="24">
        <v>0</v>
      </c>
      <c r="F86" s="25">
        <v>0</v>
      </c>
      <c r="G86" s="60">
        <v>0</v>
      </c>
      <c r="H86" s="24">
        <v>0</v>
      </c>
      <c r="I86" s="61">
        <v>0</v>
      </c>
      <c r="J86" s="61">
        <v>0</v>
      </c>
      <c r="K86" s="61">
        <v>0</v>
      </c>
      <c r="L86" s="25">
        <v>0</v>
      </c>
      <c r="M86" s="61">
        <v>0</v>
      </c>
      <c r="N86" s="47">
        <v>0</v>
      </c>
    </row>
    <row r="87" spans="1:14" x14ac:dyDescent="0.2">
      <c r="A87" s="58" t="s">
        <v>131</v>
      </c>
      <c r="B87" s="59">
        <v>0</v>
      </c>
      <c r="C87" s="25">
        <v>0</v>
      </c>
      <c r="D87" s="25">
        <v>0</v>
      </c>
      <c r="E87" s="24">
        <v>0</v>
      </c>
      <c r="F87" s="25">
        <v>0</v>
      </c>
      <c r="G87" s="60">
        <v>0</v>
      </c>
      <c r="H87" s="24">
        <v>0</v>
      </c>
      <c r="I87" s="61">
        <v>0</v>
      </c>
      <c r="J87" s="61">
        <v>0</v>
      </c>
      <c r="K87" s="61">
        <v>0</v>
      </c>
      <c r="L87" s="25">
        <v>0</v>
      </c>
      <c r="M87" s="61">
        <v>0</v>
      </c>
      <c r="N87" s="47">
        <v>0</v>
      </c>
    </row>
    <row r="88" spans="1:14" x14ac:dyDescent="0.2">
      <c r="A88" s="58" t="s">
        <v>132</v>
      </c>
      <c r="B88" s="59">
        <v>0</v>
      </c>
      <c r="C88" s="25">
        <v>0</v>
      </c>
      <c r="D88" s="25">
        <v>0</v>
      </c>
      <c r="E88" s="24">
        <v>0</v>
      </c>
      <c r="F88" s="25">
        <v>0</v>
      </c>
      <c r="G88" s="60">
        <v>0</v>
      </c>
      <c r="H88" s="24">
        <v>0</v>
      </c>
      <c r="I88" s="61">
        <v>0</v>
      </c>
      <c r="J88" s="61">
        <v>0</v>
      </c>
      <c r="K88" s="61">
        <v>0</v>
      </c>
      <c r="L88" s="25">
        <v>0</v>
      </c>
      <c r="M88" s="61">
        <v>0</v>
      </c>
      <c r="N88" s="47">
        <v>0</v>
      </c>
    </row>
    <row r="89" spans="1:14" x14ac:dyDescent="0.2">
      <c r="A89" s="58" t="s">
        <v>133</v>
      </c>
      <c r="B89" s="59">
        <v>0</v>
      </c>
      <c r="C89" s="25">
        <v>0</v>
      </c>
      <c r="D89" s="25">
        <v>0</v>
      </c>
      <c r="E89" s="24">
        <v>0</v>
      </c>
      <c r="F89" s="25">
        <v>0</v>
      </c>
      <c r="G89" s="60">
        <v>0</v>
      </c>
      <c r="H89" s="24">
        <v>0</v>
      </c>
      <c r="I89" s="61">
        <v>0</v>
      </c>
      <c r="J89" s="61">
        <v>0</v>
      </c>
      <c r="K89" s="61">
        <v>0</v>
      </c>
      <c r="L89" s="25">
        <v>0</v>
      </c>
      <c r="M89" s="61">
        <v>0</v>
      </c>
      <c r="N89" s="47">
        <v>0</v>
      </c>
    </row>
    <row r="90" spans="1:14" x14ac:dyDescent="0.2">
      <c r="A90" s="58" t="s">
        <v>134</v>
      </c>
      <c r="B90" s="59">
        <v>0</v>
      </c>
      <c r="C90" s="25">
        <v>0</v>
      </c>
      <c r="D90" s="25">
        <v>0</v>
      </c>
      <c r="E90" s="24">
        <v>0</v>
      </c>
      <c r="F90" s="25">
        <v>0</v>
      </c>
      <c r="G90" s="60">
        <v>0</v>
      </c>
      <c r="H90" s="24">
        <v>0</v>
      </c>
      <c r="I90" s="61">
        <v>0</v>
      </c>
      <c r="J90" s="61">
        <v>0</v>
      </c>
      <c r="K90" s="61">
        <v>0</v>
      </c>
      <c r="L90" s="25">
        <v>0</v>
      </c>
      <c r="M90" s="61">
        <v>0</v>
      </c>
      <c r="N90" s="47">
        <v>0</v>
      </c>
    </row>
    <row r="91" spans="1:14" ht="13.5" thickBot="1" x14ac:dyDescent="0.25">
      <c r="A91" s="71" t="s">
        <v>135</v>
      </c>
      <c r="B91" s="72">
        <v>0</v>
      </c>
      <c r="C91" s="30">
        <v>0</v>
      </c>
      <c r="D91" s="30">
        <v>0</v>
      </c>
      <c r="E91" s="29">
        <v>0</v>
      </c>
      <c r="F91" s="30">
        <v>0</v>
      </c>
      <c r="G91" s="73">
        <v>0</v>
      </c>
      <c r="H91" s="29">
        <v>0</v>
      </c>
      <c r="I91" s="74">
        <v>0</v>
      </c>
      <c r="J91" s="74">
        <v>0</v>
      </c>
      <c r="K91" s="74">
        <v>0</v>
      </c>
      <c r="L91" s="30">
        <v>0</v>
      </c>
      <c r="M91" s="74">
        <v>0</v>
      </c>
      <c r="N91" s="48">
        <v>0</v>
      </c>
    </row>
    <row r="92" spans="1:14" ht="13.5" thickBot="1" x14ac:dyDescent="0.25">
      <c r="A92" s="1193" t="s">
        <v>115</v>
      </c>
      <c r="B92" s="1194">
        <v>3</v>
      </c>
      <c r="C92" s="1187">
        <v>3</v>
      </c>
      <c r="D92" s="1187">
        <v>3</v>
      </c>
      <c r="E92" s="1186">
        <v>89</v>
      </c>
      <c r="F92" s="1187">
        <v>89</v>
      </c>
      <c r="G92" s="1195">
        <v>0</v>
      </c>
      <c r="H92" s="1186">
        <v>40</v>
      </c>
      <c r="I92" s="1189">
        <v>23.85</v>
      </c>
      <c r="J92" s="1189">
        <v>7.2199999999999989</v>
      </c>
      <c r="K92" s="1189">
        <v>44.047169811320799</v>
      </c>
      <c r="L92" s="1187">
        <v>73</v>
      </c>
      <c r="M92" s="1189">
        <v>61.08</v>
      </c>
      <c r="N92" s="1191">
        <v>46.106581532416499</v>
      </c>
    </row>
    <row r="94" spans="1:14" ht="13.5" thickBot="1" x14ac:dyDescent="0.25">
      <c r="A94" s="11" t="s">
        <v>389</v>
      </c>
      <c r="D94" s="51"/>
      <c r="E94" s="10"/>
      <c r="F94" s="10"/>
      <c r="G94" s="10"/>
      <c r="H94" s="10"/>
      <c r="I94" s="51"/>
      <c r="J94" s="51"/>
      <c r="K94" s="51"/>
    </row>
    <row r="95" spans="1:14" ht="12.75" customHeight="1" x14ac:dyDescent="0.2">
      <c r="A95" s="1054" t="s">
        <v>113</v>
      </c>
      <c r="B95" s="1015" t="s">
        <v>336</v>
      </c>
      <c r="C95" s="1016"/>
      <c r="D95" s="1017"/>
      <c r="E95" s="1040" t="s">
        <v>8</v>
      </c>
      <c r="F95" s="1030"/>
      <c r="G95" s="1030"/>
      <c r="H95" s="1036" t="s">
        <v>337</v>
      </c>
      <c r="I95" s="1016"/>
      <c r="J95" s="1016"/>
      <c r="K95" s="1016"/>
      <c r="L95" s="1016"/>
      <c r="M95" s="1016"/>
      <c r="N95" s="1037"/>
    </row>
    <row r="96" spans="1:14" ht="12.75" customHeight="1" x14ac:dyDescent="0.2">
      <c r="A96" s="1055"/>
      <c r="B96" s="1018"/>
      <c r="C96" s="1019"/>
      <c r="D96" s="1020"/>
      <c r="E96" s="1041"/>
      <c r="F96" s="1042"/>
      <c r="G96" s="1042"/>
      <c r="H96" s="1038" t="s">
        <v>114</v>
      </c>
      <c r="I96" s="1019"/>
      <c r="J96" s="1019"/>
      <c r="K96" s="1019"/>
      <c r="L96" s="1019" t="s">
        <v>338</v>
      </c>
      <c r="M96" s="1019"/>
      <c r="N96" s="1039"/>
    </row>
    <row r="97" spans="1:14" ht="12.75" customHeight="1" x14ac:dyDescent="0.2">
      <c r="A97" s="1055"/>
      <c r="B97" s="1018" t="s">
        <v>339</v>
      </c>
      <c r="C97" s="1019" t="s">
        <v>340</v>
      </c>
      <c r="D97" s="1020" t="s">
        <v>341</v>
      </c>
      <c r="E97" s="1043" t="s">
        <v>115</v>
      </c>
      <c r="F97" s="1049" t="s">
        <v>342</v>
      </c>
      <c r="G97" s="1051" t="s">
        <v>343</v>
      </c>
      <c r="H97" s="1038" t="s">
        <v>118</v>
      </c>
      <c r="I97" s="1045" t="s">
        <v>119</v>
      </c>
      <c r="J97" s="1045"/>
      <c r="K97" s="1045" t="s">
        <v>344</v>
      </c>
      <c r="L97" s="1019" t="s">
        <v>118</v>
      </c>
      <c r="M97" s="1045" t="s">
        <v>119</v>
      </c>
      <c r="N97" s="1047" t="s">
        <v>344</v>
      </c>
    </row>
    <row r="98" spans="1:14" ht="26.25" thickBot="1" x14ac:dyDescent="0.25">
      <c r="A98" s="1056"/>
      <c r="B98" s="1033"/>
      <c r="C98" s="1034"/>
      <c r="D98" s="1035"/>
      <c r="E98" s="1044"/>
      <c r="F98" s="1050"/>
      <c r="G98" s="1052"/>
      <c r="H98" s="1053"/>
      <c r="I98" s="52" t="s">
        <v>345</v>
      </c>
      <c r="J98" s="52" t="s">
        <v>346</v>
      </c>
      <c r="K98" s="1046"/>
      <c r="L98" s="1034"/>
      <c r="M98" s="1046"/>
      <c r="N98" s="1048"/>
    </row>
    <row r="99" spans="1:14" x14ac:dyDescent="0.2">
      <c r="A99" s="53" t="s">
        <v>121</v>
      </c>
      <c r="B99" s="54">
        <v>8</v>
      </c>
      <c r="C99" s="19">
        <v>8</v>
      </c>
      <c r="D99" s="19">
        <v>8</v>
      </c>
      <c r="E99" s="18">
        <v>184</v>
      </c>
      <c r="F99" s="19">
        <v>184</v>
      </c>
      <c r="G99" s="55">
        <v>0</v>
      </c>
      <c r="H99" s="21">
        <v>86</v>
      </c>
      <c r="I99" s="56">
        <v>53.280000000000022</v>
      </c>
      <c r="J99" s="56">
        <v>30.820000000000004</v>
      </c>
      <c r="K99" s="56">
        <v>50.22503753753751</v>
      </c>
      <c r="L99" s="57">
        <v>154</v>
      </c>
      <c r="M99" s="56">
        <v>113.23000000000002</v>
      </c>
      <c r="N99" s="46">
        <v>48.187671111896144</v>
      </c>
    </row>
    <row r="100" spans="1:14" x14ac:dyDescent="0.2">
      <c r="A100" s="58" t="s">
        <v>123</v>
      </c>
      <c r="B100" s="59">
        <v>5</v>
      </c>
      <c r="C100" s="25">
        <v>5</v>
      </c>
      <c r="D100" s="25">
        <v>5</v>
      </c>
      <c r="E100" s="24">
        <v>155</v>
      </c>
      <c r="F100" s="25">
        <v>155</v>
      </c>
      <c r="G100" s="60">
        <v>0</v>
      </c>
      <c r="H100" s="24">
        <v>41</v>
      </c>
      <c r="I100" s="61">
        <v>31.35</v>
      </c>
      <c r="J100" s="61">
        <v>4.24</v>
      </c>
      <c r="K100" s="61">
        <v>38.872408293460929</v>
      </c>
      <c r="L100" s="25">
        <v>175</v>
      </c>
      <c r="M100" s="61">
        <v>141.07</v>
      </c>
      <c r="N100" s="47">
        <v>42.746579712199619</v>
      </c>
    </row>
    <row r="101" spans="1:14" x14ac:dyDescent="0.2">
      <c r="A101" s="58" t="s">
        <v>124</v>
      </c>
      <c r="B101" s="59">
        <v>3</v>
      </c>
      <c r="C101" s="25">
        <v>3</v>
      </c>
      <c r="D101" s="25">
        <v>3</v>
      </c>
      <c r="E101" s="24">
        <v>86</v>
      </c>
      <c r="F101" s="25">
        <v>86</v>
      </c>
      <c r="G101" s="60">
        <v>0</v>
      </c>
      <c r="H101" s="24">
        <v>18</v>
      </c>
      <c r="I101" s="61">
        <v>16.079999999999998</v>
      </c>
      <c r="J101" s="61">
        <v>2.0599999999999996</v>
      </c>
      <c r="K101" s="61">
        <v>41.177238805970163</v>
      </c>
      <c r="L101" s="25">
        <v>50</v>
      </c>
      <c r="M101" s="61">
        <v>47.559999999999995</v>
      </c>
      <c r="N101" s="47">
        <v>44.880571909167372</v>
      </c>
    </row>
    <row r="102" spans="1:14" x14ac:dyDescent="0.2">
      <c r="A102" s="58" t="s">
        <v>125</v>
      </c>
      <c r="B102" s="59">
        <v>2</v>
      </c>
      <c r="C102" s="25">
        <v>2</v>
      </c>
      <c r="D102" s="25">
        <v>3</v>
      </c>
      <c r="E102" s="24">
        <v>99</v>
      </c>
      <c r="F102" s="25">
        <v>99</v>
      </c>
      <c r="G102" s="60">
        <v>0</v>
      </c>
      <c r="H102" s="24">
        <v>18</v>
      </c>
      <c r="I102" s="61">
        <v>15.75</v>
      </c>
      <c r="J102" s="61">
        <v>4.2699999999999996</v>
      </c>
      <c r="K102" s="61">
        <v>46.346031746031748</v>
      </c>
      <c r="L102" s="25">
        <v>51</v>
      </c>
      <c r="M102" s="61">
        <v>47.6</v>
      </c>
      <c r="N102" s="47">
        <v>46.644957983193279</v>
      </c>
    </row>
    <row r="103" spans="1:14" x14ac:dyDescent="0.2">
      <c r="A103" s="58" t="s">
        <v>126</v>
      </c>
      <c r="B103" s="59">
        <v>3</v>
      </c>
      <c r="C103" s="25">
        <v>3</v>
      </c>
      <c r="D103" s="25">
        <v>3</v>
      </c>
      <c r="E103" s="24">
        <v>65</v>
      </c>
      <c r="F103" s="25">
        <v>65</v>
      </c>
      <c r="G103" s="60">
        <v>0</v>
      </c>
      <c r="H103" s="24">
        <v>15</v>
      </c>
      <c r="I103" s="61">
        <v>13.299999999999997</v>
      </c>
      <c r="J103" s="61">
        <v>2.54</v>
      </c>
      <c r="K103" s="61">
        <v>44.518796992481207</v>
      </c>
      <c r="L103" s="25">
        <v>50</v>
      </c>
      <c r="M103" s="61">
        <v>48.490000000000009</v>
      </c>
      <c r="N103" s="47">
        <v>41.848216127036494</v>
      </c>
    </row>
    <row r="104" spans="1:14" x14ac:dyDescent="0.2">
      <c r="A104" s="58" t="s">
        <v>127</v>
      </c>
      <c r="B104" s="59">
        <v>2</v>
      </c>
      <c r="C104" s="25">
        <v>5</v>
      </c>
      <c r="D104" s="25">
        <v>5</v>
      </c>
      <c r="E104" s="24">
        <v>135</v>
      </c>
      <c r="F104" s="25">
        <v>135</v>
      </c>
      <c r="G104" s="60">
        <v>0</v>
      </c>
      <c r="H104" s="24">
        <v>28</v>
      </c>
      <c r="I104" s="61">
        <v>22.749999999999996</v>
      </c>
      <c r="J104" s="61">
        <v>6.5699999999999985</v>
      </c>
      <c r="K104" s="61">
        <v>43.15384615384616</v>
      </c>
      <c r="L104" s="25">
        <v>76</v>
      </c>
      <c r="M104" s="61">
        <v>73.84</v>
      </c>
      <c r="N104" s="47">
        <v>46.502573131094259</v>
      </c>
    </row>
    <row r="105" spans="1:14" x14ac:dyDescent="0.2">
      <c r="A105" s="58" t="s">
        <v>128</v>
      </c>
      <c r="B105" s="59">
        <v>3</v>
      </c>
      <c r="C105" s="25">
        <v>4</v>
      </c>
      <c r="D105" s="25">
        <v>4</v>
      </c>
      <c r="E105" s="24">
        <v>87</v>
      </c>
      <c r="F105" s="25">
        <v>87</v>
      </c>
      <c r="G105" s="60">
        <v>0</v>
      </c>
      <c r="H105" s="24">
        <v>21</v>
      </c>
      <c r="I105" s="61">
        <v>17.079999999999998</v>
      </c>
      <c r="J105" s="61">
        <v>2.8700000000000006</v>
      </c>
      <c r="K105" s="61">
        <v>42.708430913348955</v>
      </c>
      <c r="L105" s="25">
        <v>79</v>
      </c>
      <c r="M105" s="61">
        <v>72.789999999999992</v>
      </c>
      <c r="N105" s="47">
        <v>43.280670421761243</v>
      </c>
    </row>
    <row r="106" spans="1:14" x14ac:dyDescent="0.2">
      <c r="A106" s="58" t="s">
        <v>129</v>
      </c>
      <c r="B106" s="59">
        <v>4</v>
      </c>
      <c r="C106" s="25">
        <v>4</v>
      </c>
      <c r="D106" s="25">
        <v>5</v>
      </c>
      <c r="E106" s="24">
        <v>133</v>
      </c>
      <c r="F106" s="25">
        <v>133</v>
      </c>
      <c r="G106" s="60">
        <v>0</v>
      </c>
      <c r="H106" s="24">
        <v>29</v>
      </c>
      <c r="I106" s="61">
        <v>26.080000000000002</v>
      </c>
      <c r="J106" s="61">
        <v>3.4600000000000004</v>
      </c>
      <c r="K106" s="61">
        <v>44.73504601226994</v>
      </c>
      <c r="L106" s="25">
        <v>100</v>
      </c>
      <c r="M106" s="61">
        <v>91.710000000000008</v>
      </c>
      <c r="N106" s="47">
        <v>46.399738305528295</v>
      </c>
    </row>
    <row r="107" spans="1:14" x14ac:dyDescent="0.2">
      <c r="A107" s="58" t="s">
        <v>130</v>
      </c>
      <c r="B107" s="59">
        <v>1</v>
      </c>
      <c r="C107" s="25">
        <v>2</v>
      </c>
      <c r="D107" s="25">
        <v>2</v>
      </c>
      <c r="E107" s="24">
        <v>46</v>
      </c>
      <c r="F107" s="25">
        <v>46</v>
      </c>
      <c r="G107" s="60">
        <v>0</v>
      </c>
      <c r="H107" s="24">
        <v>10</v>
      </c>
      <c r="I107" s="61">
        <v>8.3000000000000007</v>
      </c>
      <c r="J107" s="61">
        <v>0.27</v>
      </c>
      <c r="K107" s="61">
        <v>46.843373493975903</v>
      </c>
      <c r="L107" s="25">
        <v>32</v>
      </c>
      <c r="M107" s="61">
        <v>27.029999999999998</v>
      </c>
      <c r="N107" s="47">
        <v>46.660007399186092</v>
      </c>
    </row>
    <row r="108" spans="1:14" x14ac:dyDescent="0.2">
      <c r="A108" s="58" t="s">
        <v>131</v>
      </c>
      <c r="B108" s="59">
        <v>5</v>
      </c>
      <c r="C108" s="25">
        <v>5</v>
      </c>
      <c r="D108" s="25">
        <v>5</v>
      </c>
      <c r="E108" s="24">
        <v>106</v>
      </c>
      <c r="F108" s="25">
        <v>106</v>
      </c>
      <c r="G108" s="60">
        <v>0</v>
      </c>
      <c r="H108" s="24">
        <v>23</v>
      </c>
      <c r="I108" s="61">
        <v>19.149999999999999</v>
      </c>
      <c r="J108" s="61">
        <v>2.0699999999999998</v>
      </c>
      <c r="K108" s="61">
        <v>40.929503916449086</v>
      </c>
      <c r="L108" s="25">
        <v>66</v>
      </c>
      <c r="M108" s="61">
        <v>62.649999999999991</v>
      </c>
      <c r="N108" s="47">
        <v>47.567278531524352</v>
      </c>
    </row>
    <row r="109" spans="1:14" x14ac:dyDescent="0.2">
      <c r="A109" s="58" t="s">
        <v>132</v>
      </c>
      <c r="B109" s="59">
        <v>8</v>
      </c>
      <c r="C109" s="25">
        <v>8</v>
      </c>
      <c r="D109" s="25">
        <v>10</v>
      </c>
      <c r="E109" s="24">
        <v>246</v>
      </c>
      <c r="F109" s="25">
        <v>246</v>
      </c>
      <c r="G109" s="60">
        <v>0</v>
      </c>
      <c r="H109" s="24">
        <v>61</v>
      </c>
      <c r="I109" s="61">
        <v>46.87</v>
      </c>
      <c r="J109" s="61">
        <v>19.350000000000005</v>
      </c>
      <c r="K109" s="61">
        <v>44.460209088969478</v>
      </c>
      <c r="L109" s="25">
        <v>183</v>
      </c>
      <c r="M109" s="61">
        <v>170.65</v>
      </c>
      <c r="N109" s="47">
        <v>45.245238792850863</v>
      </c>
    </row>
    <row r="110" spans="1:14" x14ac:dyDescent="0.2">
      <c r="A110" s="58" t="s">
        <v>133</v>
      </c>
      <c r="B110" s="59">
        <v>2</v>
      </c>
      <c r="C110" s="25">
        <v>2</v>
      </c>
      <c r="D110" s="25">
        <v>2</v>
      </c>
      <c r="E110" s="24">
        <v>58</v>
      </c>
      <c r="F110" s="25">
        <v>58</v>
      </c>
      <c r="G110" s="60">
        <v>0</v>
      </c>
      <c r="H110" s="24">
        <v>13</v>
      </c>
      <c r="I110" s="61">
        <v>11</v>
      </c>
      <c r="J110" s="61">
        <v>3.5999999999999996</v>
      </c>
      <c r="K110" s="61">
        <v>41.645454545454548</v>
      </c>
      <c r="L110" s="25">
        <v>20</v>
      </c>
      <c r="M110" s="61">
        <v>18.98</v>
      </c>
      <c r="N110" s="47">
        <v>44.849315068493148</v>
      </c>
    </row>
    <row r="111" spans="1:14" x14ac:dyDescent="0.2">
      <c r="A111" s="58" t="s">
        <v>134</v>
      </c>
      <c r="B111" s="59">
        <v>10</v>
      </c>
      <c r="C111" s="25">
        <v>10</v>
      </c>
      <c r="D111" s="25">
        <v>10</v>
      </c>
      <c r="E111" s="24">
        <v>259</v>
      </c>
      <c r="F111" s="25">
        <v>259</v>
      </c>
      <c r="G111" s="60">
        <v>0</v>
      </c>
      <c r="H111" s="24">
        <v>59</v>
      </c>
      <c r="I111" s="61">
        <v>47.050000000000011</v>
      </c>
      <c r="J111" s="61">
        <v>10.17</v>
      </c>
      <c r="K111" s="61">
        <v>45.397874601487764</v>
      </c>
      <c r="L111" s="25">
        <v>201</v>
      </c>
      <c r="M111" s="61">
        <v>188.58</v>
      </c>
      <c r="N111" s="47">
        <v>45.834446919079426</v>
      </c>
    </row>
    <row r="112" spans="1:14" ht="13.5" thickBot="1" x14ac:dyDescent="0.25">
      <c r="A112" s="71" t="s">
        <v>135</v>
      </c>
      <c r="B112" s="72">
        <v>3</v>
      </c>
      <c r="C112" s="30">
        <v>3</v>
      </c>
      <c r="D112" s="30">
        <v>3</v>
      </c>
      <c r="E112" s="29">
        <v>70</v>
      </c>
      <c r="F112" s="30">
        <v>70</v>
      </c>
      <c r="G112" s="73">
        <v>0</v>
      </c>
      <c r="H112" s="29">
        <v>16</v>
      </c>
      <c r="I112" s="74">
        <v>13</v>
      </c>
      <c r="J112" s="74">
        <v>5.59</v>
      </c>
      <c r="K112" s="74">
        <v>42.54615384615385</v>
      </c>
      <c r="L112" s="30">
        <v>47</v>
      </c>
      <c r="M112" s="74">
        <v>44.28</v>
      </c>
      <c r="N112" s="48">
        <v>44.042682926829265</v>
      </c>
    </row>
    <row r="113" spans="1:14" ht="13.5" thickBot="1" x14ac:dyDescent="0.25">
      <c r="A113" s="1193" t="s">
        <v>115</v>
      </c>
      <c r="B113" s="1194">
        <v>59</v>
      </c>
      <c r="C113" s="1187">
        <v>64</v>
      </c>
      <c r="D113" s="1187">
        <v>68</v>
      </c>
      <c r="E113" s="1186">
        <v>1729</v>
      </c>
      <c r="F113" s="1187">
        <v>1729</v>
      </c>
      <c r="G113" s="1195">
        <v>0</v>
      </c>
      <c r="H113" s="1186">
        <v>436</v>
      </c>
      <c r="I113" s="1189">
        <v>341.04000000000008</v>
      </c>
      <c r="J113" s="1189">
        <v>97.880000000000038</v>
      </c>
      <c r="K113" s="1189">
        <v>44.453260614590654</v>
      </c>
      <c r="L113" s="1187">
        <v>1284</v>
      </c>
      <c r="M113" s="1189">
        <v>1148.4600000000014</v>
      </c>
      <c r="N113" s="1191">
        <v>45.380230917924827</v>
      </c>
    </row>
    <row r="114" spans="1:14" x14ac:dyDescent="0.2">
      <c r="A114" s="75"/>
    </row>
    <row r="115" spans="1:14" ht="13.5" thickBot="1" x14ac:dyDescent="0.25">
      <c r="A115" s="76" t="s">
        <v>390</v>
      </c>
      <c r="D115" s="51"/>
      <c r="E115" s="10"/>
      <c r="F115" s="10"/>
      <c r="G115" s="10"/>
      <c r="H115" s="10"/>
      <c r="I115" s="51"/>
      <c r="J115" s="51"/>
      <c r="K115" s="51"/>
    </row>
    <row r="116" spans="1:14" ht="12.75" customHeight="1" x14ac:dyDescent="0.2">
      <c r="A116" s="1054" t="s">
        <v>113</v>
      </c>
      <c r="B116" s="1015" t="s">
        <v>336</v>
      </c>
      <c r="C116" s="1016"/>
      <c r="D116" s="1017"/>
      <c r="E116" s="1040" t="s">
        <v>8</v>
      </c>
      <c r="F116" s="1030"/>
      <c r="G116" s="1030"/>
      <c r="H116" s="1036" t="s">
        <v>337</v>
      </c>
      <c r="I116" s="1016"/>
      <c r="J116" s="1016"/>
      <c r="K116" s="1016"/>
      <c r="L116" s="1016"/>
      <c r="M116" s="1016"/>
      <c r="N116" s="1037"/>
    </row>
    <row r="117" spans="1:14" ht="12.75" customHeight="1" x14ac:dyDescent="0.2">
      <c r="A117" s="1055"/>
      <c r="B117" s="1018"/>
      <c r="C117" s="1019"/>
      <c r="D117" s="1020"/>
      <c r="E117" s="1041"/>
      <c r="F117" s="1042"/>
      <c r="G117" s="1042"/>
      <c r="H117" s="1038" t="s">
        <v>114</v>
      </c>
      <c r="I117" s="1019"/>
      <c r="J117" s="1019"/>
      <c r="K117" s="1019"/>
      <c r="L117" s="1019" t="s">
        <v>338</v>
      </c>
      <c r="M117" s="1019"/>
      <c r="N117" s="1039"/>
    </row>
    <row r="118" spans="1:14" ht="12.75" customHeight="1" x14ac:dyDescent="0.2">
      <c r="A118" s="1055"/>
      <c r="B118" s="1018" t="s">
        <v>339</v>
      </c>
      <c r="C118" s="1019" t="s">
        <v>340</v>
      </c>
      <c r="D118" s="1020" t="s">
        <v>341</v>
      </c>
      <c r="E118" s="1043" t="s">
        <v>115</v>
      </c>
      <c r="F118" s="1049" t="s">
        <v>342</v>
      </c>
      <c r="G118" s="1051" t="s">
        <v>343</v>
      </c>
      <c r="H118" s="1038" t="s">
        <v>118</v>
      </c>
      <c r="I118" s="1045" t="s">
        <v>119</v>
      </c>
      <c r="J118" s="1045"/>
      <c r="K118" s="1045" t="s">
        <v>344</v>
      </c>
      <c r="L118" s="1019" t="s">
        <v>118</v>
      </c>
      <c r="M118" s="1045" t="s">
        <v>119</v>
      </c>
      <c r="N118" s="1047" t="s">
        <v>344</v>
      </c>
    </row>
    <row r="119" spans="1:14" ht="26.25" thickBot="1" x14ac:dyDescent="0.25">
      <c r="A119" s="1056"/>
      <c r="B119" s="1033"/>
      <c r="C119" s="1034"/>
      <c r="D119" s="1035"/>
      <c r="E119" s="1044"/>
      <c r="F119" s="1050"/>
      <c r="G119" s="1052"/>
      <c r="H119" s="1053"/>
      <c r="I119" s="52" t="s">
        <v>345</v>
      </c>
      <c r="J119" s="52" t="s">
        <v>346</v>
      </c>
      <c r="K119" s="1046"/>
      <c r="L119" s="1034"/>
      <c r="M119" s="1046"/>
      <c r="N119" s="1048"/>
    </row>
    <row r="120" spans="1:14" x14ac:dyDescent="0.2">
      <c r="A120" s="53" t="s">
        <v>121</v>
      </c>
      <c r="B120" s="54">
        <v>4</v>
      </c>
      <c r="C120" s="19">
        <v>4</v>
      </c>
      <c r="D120" s="19">
        <v>7</v>
      </c>
      <c r="E120" s="18">
        <v>116</v>
      </c>
      <c r="F120" s="19">
        <v>66</v>
      </c>
      <c r="G120" s="55">
        <v>50</v>
      </c>
      <c r="H120" s="21">
        <v>53</v>
      </c>
      <c r="I120" s="56">
        <v>38.56</v>
      </c>
      <c r="J120" s="56">
        <v>17.880000000000003</v>
      </c>
      <c r="K120" s="56">
        <v>44.436203319502098</v>
      </c>
      <c r="L120" s="57">
        <v>155</v>
      </c>
      <c r="M120" s="56">
        <v>141.76</v>
      </c>
      <c r="N120" s="46">
        <v>41.549379232505601</v>
      </c>
    </row>
    <row r="121" spans="1:14" x14ac:dyDescent="0.2">
      <c r="A121" s="58" t="s">
        <v>123</v>
      </c>
      <c r="B121" s="59">
        <v>0</v>
      </c>
      <c r="C121" s="25">
        <v>0</v>
      </c>
      <c r="D121" s="25">
        <v>0</v>
      </c>
      <c r="E121" s="24">
        <v>0</v>
      </c>
      <c r="F121" s="25">
        <v>0</v>
      </c>
      <c r="G121" s="60">
        <v>0</v>
      </c>
      <c r="H121" s="24">
        <v>0</v>
      </c>
      <c r="I121" s="61">
        <v>0</v>
      </c>
      <c r="J121" s="61">
        <v>0</v>
      </c>
      <c r="K121" s="61">
        <v>0</v>
      </c>
      <c r="L121" s="25">
        <v>0</v>
      </c>
      <c r="M121" s="61">
        <v>0</v>
      </c>
      <c r="N121" s="47">
        <v>0</v>
      </c>
    </row>
    <row r="122" spans="1:14" x14ac:dyDescent="0.2">
      <c r="A122" s="58" t="s">
        <v>124</v>
      </c>
      <c r="B122" s="59">
        <v>0</v>
      </c>
      <c r="C122" s="25">
        <v>0</v>
      </c>
      <c r="D122" s="25">
        <v>0</v>
      </c>
      <c r="E122" s="24">
        <v>0</v>
      </c>
      <c r="F122" s="25">
        <v>0</v>
      </c>
      <c r="G122" s="60">
        <v>0</v>
      </c>
      <c r="H122" s="24">
        <v>0</v>
      </c>
      <c r="I122" s="61">
        <v>0</v>
      </c>
      <c r="J122" s="61">
        <v>0</v>
      </c>
      <c r="K122" s="61">
        <v>0</v>
      </c>
      <c r="L122" s="25">
        <v>0</v>
      </c>
      <c r="M122" s="61">
        <v>0</v>
      </c>
      <c r="N122" s="47">
        <v>0</v>
      </c>
    </row>
    <row r="123" spans="1:14" x14ac:dyDescent="0.2">
      <c r="A123" s="58" t="s">
        <v>125</v>
      </c>
      <c r="B123" s="59">
        <v>1</v>
      </c>
      <c r="C123" s="25">
        <v>1</v>
      </c>
      <c r="D123" s="25">
        <v>2</v>
      </c>
      <c r="E123" s="24">
        <v>33</v>
      </c>
      <c r="F123" s="25">
        <v>18</v>
      </c>
      <c r="G123" s="60">
        <v>15</v>
      </c>
      <c r="H123" s="24">
        <v>16</v>
      </c>
      <c r="I123" s="61">
        <v>15.9</v>
      </c>
      <c r="J123" s="61">
        <v>2</v>
      </c>
      <c r="K123" s="61">
        <v>42.298742138364801</v>
      </c>
      <c r="L123" s="25">
        <v>67</v>
      </c>
      <c r="M123" s="61">
        <v>65.75</v>
      </c>
      <c r="N123" s="47">
        <v>43.310646387832698</v>
      </c>
    </row>
    <row r="124" spans="1:14" x14ac:dyDescent="0.2">
      <c r="A124" s="58" t="s">
        <v>126</v>
      </c>
      <c r="B124" s="59">
        <v>0</v>
      </c>
      <c r="C124" s="25">
        <v>0</v>
      </c>
      <c r="D124" s="25">
        <v>0</v>
      </c>
      <c r="E124" s="24">
        <v>0</v>
      </c>
      <c r="F124" s="25">
        <v>0</v>
      </c>
      <c r="G124" s="60">
        <v>0</v>
      </c>
      <c r="H124" s="24">
        <v>0</v>
      </c>
      <c r="I124" s="61">
        <v>0</v>
      </c>
      <c r="J124" s="61">
        <v>0</v>
      </c>
      <c r="K124" s="61">
        <v>0</v>
      </c>
      <c r="L124" s="25">
        <v>0</v>
      </c>
      <c r="M124" s="61">
        <v>0</v>
      </c>
      <c r="N124" s="47">
        <v>0</v>
      </c>
    </row>
    <row r="125" spans="1:14" x14ac:dyDescent="0.2">
      <c r="A125" s="58" t="s">
        <v>127</v>
      </c>
      <c r="B125" s="59">
        <v>0</v>
      </c>
      <c r="C125" s="25">
        <v>0</v>
      </c>
      <c r="D125" s="25">
        <v>0</v>
      </c>
      <c r="E125" s="24">
        <v>0</v>
      </c>
      <c r="F125" s="25">
        <v>0</v>
      </c>
      <c r="G125" s="60">
        <v>0</v>
      </c>
      <c r="H125" s="24">
        <v>0</v>
      </c>
      <c r="I125" s="61">
        <v>0</v>
      </c>
      <c r="J125" s="61">
        <v>0</v>
      </c>
      <c r="K125" s="61">
        <v>0</v>
      </c>
      <c r="L125" s="25">
        <v>0</v>
      </c>
      <c r="M125" s="61">
        <v>0</v>
      </c>
      <c r="N125" s="47">
        <v>0</v>
      </c>
    </row>
    <row r="126" spans="1:14" x14ac:dyDescent="0.2">
      <c r="A126" s="58" t="s">
        <v>128</v>
      </c>
      <c r="B126" s="59">
        <v>0</v>
      </c>
      <c r="C126" s="25">
        <v>0</v>
      </c>
      <c r="D126" s="25">
        <v>0</v>
      </c>
      <c r="E126" s="24">
        <v>0</v>
      </c>
      <c r="F126" s="25">
        <v>0</v>
      </c>
      <c r="G126" s="60">
        <v>0</v>
      </c>
      <c r="H126" s="24">
        <v>0</v>
      </c>
      <c r="I126" s="61">
        <v>0</v>
      </c>
      <c r="J126" s="61">
        <v>0</v>
      </c>
      <c r="K126" s="61">
        <v>0</v>
      </c>
      <c r="L126" s="25">
        <v>0</v>
      </c>
      <c r="M126" s="61">
        <v>0</v>
      </c>
      <c r="N126" s="47">
        <v>0</v>
      </c>
    </row>
    <row r="127" spans="1:14" x14ac:dyDescent="0.2">
      <c r="A127" s="58" t="s">
        <v>129</v>
      </c>
      <c r="B127" s="59">
        <v>1</v>
      </c>
      <c r="C127" s="25">
        <v>1</v>
      </c>
      <c r="D127" s="25">
        <v>3</v>
      </c>
      <c r="E127" s="24">
        <v>41</v>
      </c>
      <c r="F127" s="25">
        <v>28</v>
      </c>
      <c r="G127" s="60">
        <v>13</v>
      </c>
      <c r="H127" s="24">
        <v>40</v>
      </c>
      <c r="I127" s="61">
        <v>26.45</v>
      </c>
      <c r="J127" s="61">
        <v>3.6399999999999997</v>
      </c>
      <c r="K127" s="61">
        <v>39.634215500945203</v>
      </c>
      <c r="L127" s="25">
        <v>133</v>
      </c>
      <c r="M127" s="61">
        <v>124.18</v>
      </c>
      <c r="N127" s="47">
        <v>40.868577870832702</v>
      </c>
    </row>
    <row r="128" spans="1:14" x14ac:dyDescent="0.2">
      <c r="A128" s="58" t="s">
        <v>130</v>
      </c>
      <c r="B128" s="59">
        <v>1</v>
      </c>
      <c r="C128" s="25">
        <v>1</v>
      </c>
      <c r="D128" s="25">
        <v>1</v>
      </c>
      <c r="E128" s="24">
        <v>4</v>
      </c>
      <c r="F128" s="25">
        <v>4</v>
      </c>
      <c r="G128" s="60">
        <v>0</v>
      </c>
      <c r="H128" s="24">
        <v>0</v>
      </c>
      <c r="I128" s="61">
        <v>0</v>
      </c>
      <c r="J128" s="61">
        <v>0</v>
      </c>
      <c r="K128" s="61">
        <v>0</v>
      </c>
      <c r="L128" s="25">
        <v>0</v>
      </c>
      <c r="M128" s="61">
        <v>0</v>
      </c>
      <c r="N128" s="47">
        <v>0</v>
      </c>
    </row>
    <row r="129" spans="1:14" x14ac:dyDescent="0.2">
      <c r="A129" s="58" t="s">
        <v>131</v>
      </c>
      <c r="B129" s="59">
        <v>0</v>
      </c>
      <c r="C129" s="25">
        <v>0</v>
      </c>
      <c r="D129" s="25">
        <v>0</v>
      </c>
      <c r="E129" s="24">
        <v>0</v>
      </c>
      <c r="F129" s="25">
        <v>0</v>
      </c>
      <c r="G129" s="60">
        <v>0</v>
      </c>
      <c r="H129" s="24">
        <v>0</v>
      </c>
      <c r="I129" s="61">
        <v>0</v>
      </c>
      <c r="J129" s="61">
        <v>0</v>
      </c>
      <c r="K129" s="61">
        <v>0</v>
      </c>
      <c r="L129" s="25">
        <v>0</v>
      </c>
      <c r="M129" s="61">
        <v>0</v>
      </c>
      <c r="N129" s="47">
        <v>0</v>
      </c>
    </row>
    <row r="130" spans="1:14" x14ac:dyDescent="0.2">
      <c r="A130" s="58" t="s">
        <v>132</v>
      </c>
      <c r="B130" s="59">
        <v>1</v>
      </c>
      <c r="C130" s="25">
        <v>1</v>
      </c>
      <c r="D130" s="25">
        <v>4</v>
      </c>
      <c r="E130" s="24">
        <v>47</v>
      </c>
      <c r="F130" s="25">
        <v>38</v>
      </c>
      <c r="G130" s="60">
        <v>9</v>
      </c>
      <c r="H130" s="24">
        <v>0</v>
      </c>
      <c r="I130" s="61">
        <v>0</v>
      </c>
      <c r="J130" s="61">
        <v>0</v>
      </c>
      <c r="K130" s="61">
        <v>0</v>
      </c>
      <c r="L130" s="25">
        <v>0</v>
      </c>
      <c r="M130" s="61">
        <v>0</v>
      </c>
      <c r="N130" s="47">
        <v>0</v>
      </c>
    </row>
    <row r="131" spans="1:14" x14ac:dyDescent="0.2">
      <c r="A131" s="58" t="s">
        <v>133</v>
      </c>
      <c r="B131" s="59">
        <v>1</v>
      </c>
      <c r="C131" s="25">
        <v>1</v>
      </c>
      <c r="D131" s="25">
        <v>4</v>
      </c>
      <c r="E131" s="24">
        <v>40</v>
      </c>
      <c r="F131" s="25">
        <v>18</v>
      </c>
      <c r="G131" s="60">
        <v>22</v>
      </c>
      <c r="H131" s="24">
        <v>30</v>
      </c>
      <c r="I131" s="61">
        <v>26.65</v>
      </c>
      <c r="J131" s="61">
        <v>7.37</v>
      </c>
      <c r="K131" s="61">
        <v>41.287992495309602</v>
      </c>
      <c r="L131" s="25">
        <v>94</v>
      </c>
      <c r="M131" s="61">
        <v>92</v>
      </c>
      <c r="N131" s="47">
        <v>41.195652173912997</v>
      </c>
    </row>
    <row r="132" spans="1:14" x14ac:dyDescent="0.2">
      <c r="A132" s="58" t="s">
        <v>134</v>
      </c>
      <c r="B132" s="59">
        <v>2</v>
      </c>
      <c r="C132" s="25">
        <v>2</v>
      </c>
      <c r="D132" s="25">
        <v>3</v>
      </c>
      <c r="E132" s="24">
        <v>42</v>
      </c>
      <c r="F132" s="25">
        <v>34</v>
      </c>
      <c r="G132" s="60">
        <v>8</v>
      </c>
      <c r="H132" s="24">
        <v>24</v>
      </c>
      <c r="I132" s="61">
        <v>20.7</v>
      </c>
      <c r="J132" s="61">
        <v>3.87</v>
      </c>
      <c r="K132" s="61">
        <v>40.958937198067602</v>
      </c>
      <c r="L132" s="25">
        <v>84</v>
      </c>
      <c r="M132" s="61">
        <v>80.3</v>
      </c>
      <c r="N132" s="47">
        <v>41.4227895392279</v>
      </c>
    </row>
    <row r="133" spans="1:14" ht="13.5" thickBot="1" x14ac:dyDescent="0.25">
      <c r="A133" s="71" t="s">
        <v>135</v>
      </c>
      <c r="B133" s="72">
        <v>0</v>
      </c>
      <c r="C133" s="30">
        <v>0</v>
      </c>
      <c r="D133" s="30">
        <v>0</v>
      </c>
      <c r="E133" s="29">
        <v>0</v>
      </c>
      <c r="F133" s="30">
        <v>0</v>
      </c>
      <c r="G133" s="73">
        <v>0</v>
      </c>
      <c r="H133" s="29">
        <v>0</v>
      </c>
      <c r="I133" s="74">
        <v>0</v>
      </c>
      <c r="J133" s="74">
        <v>0</v>
      </c>
      <c r="K133" s="74">
        <v>0</v>
      </c>
      <c r="L133" s="30">
        <v>0</v>
      </c>
      <c r="M133" s="74">
        <v>0</v>
      </c>
      <c r="N133" s="48">
        <v>0</v>
      </c>
    </row>
    <row r="134" spans="1:14" ht="13.5" thickBot="1" x14ac:dyDescent="0.25">
      <c r="A134" s="1193" t="s">
        <v>115</v>
      </c>
      <c r="B134" s="1194">
        <v>11</v>
      </c>
      <c r="C134" s="1187">
        <v>11</v>
      </c>
      <c r="D134" s="1187">
        <v>24</v>
      </c>
      <c r="E134" s="1186">
        <v>323</v>
      </c>
      <c r="F134" s="1187">
        <v>206</v>
      </c>
      <c r="G134" s="1195">
        <v>117</v>
      </c>
      <c r="H134" s="1186">
        <v>163</v>
      </c>
      <c r="I134" s="1189">
        <v>128.26</v>
      </c>
      <c r="J134" s="1189">
        <v>34.76</v>
      </c>
      <c r="K134" s="1189">
        <v>41.965616716045503</v>
      </c>
      <c r="L134" s="1187">
        <v>533</v>
      </c>
      <c r="M134" s="1189">
        <v>503.99</v>
      </c>
      <c r="N134" s="1191">
        <v>41.526667195777698</v>
      </c>
    </row>
    <row r="136" spans="1:14" ht="13.5" thickBot="1" x14ac:dyDescent="0.25">
      <c r="A136" s="11" t="s">
        <v>391</v>
      </c>
      <c r="D136" s="51"/>
      <c r="E136" s="10"/>
      <c r="F136" s="10"/>
      <c r="G136" s="10"/>
      <c r="H136" s="10"/>
      <c r="I136" s="51"/>
      <c r="J136" s="51"/>
      <c r="K136" s="51"/>
    </row>
    <row r="137" spans="1:14" ht="12.75" customHeight="1" x14ac:dyDescent="0.2">
      <c r="A137" s="1054" t="s">
        <v>113</v>
      </c>
      <c r="B137" s="1015" t="s">
        <v>336</v>
      </c>
      <c r="C137" s="1016"/>
      <c r="D137" s="1017"/>
      <c r="E137" s="1040" t="s">
        <v>8</v>
      </c>
      <c r="F137" s="1030"/>
      <c r="G137" s="1030"/>
      <c r="H137" s="1036" t="s">
        <v>337</v>
      </c>
      <c r="I137" s="1016"/>
      <c r="J137" s="1016"/>
      <c r="K137" s="1016"/>
      <c r="L137" s="1016"/>
      <c r="M137" s="1016"/>
      <c r="N137" s="1037"/>
    </row>
    <row r="138" spans="1:14" ht="12.75" customHeight="1" x14ac:dyDescent="0.2">
      <c r="A138" s="1055"/>
      <c r="B138" s="1018"/>
      <c r="C138" s="1019"/>
      <c r="D138" s="1020"/>
      <c r="E138" s="1041"/>
      <c r="F138" s="1042"/>
      <c r="G138" s="1042"/>
      <c r="H138" s="1038" t="s">
        <v>114</v>
      </c>
      <c r="I138" s="1019"/>
      <c r="J138" s="1019"/>
      <c r="K138" s="1019"/>
      <c r="L138" s="1019" t="s">
        <v>338</v>
      </c>
      <c r="M138" s="1019"/>
      <c r="N138" s="1039"/>
    </row>
    <row r="139" spans="1:14" ht="12.75" customHeight="1" x14ac:dyDescent="0.2">
      <c r="A139" s="1055"/>
      <c r="B139" s="1018" t="s">
        <v>339</v>
      </c>
      <c r="C139" s="1019" t="s">
        <v>340</v>
      </c>
      <c r="D139" s="1020" t="s">
        <v>341</v>
      </c>
      <c r="E139" s="1043" t="s">
        <v>115</v>
      </c>
      <c r="F139" s="1049" t="s">
        <v>342</v>
      </c>
      <c r="G139" s="1051" t="s">
        <v>343</v>
      </c>
      <c r="H139" s="1038" t="s">
        <v>118</v>
      </c>
      <c r="I139" s="1045" t="s">
        <v>119</v>
      </c>
      <c r="J139" s="1045"/>
      <c r="K139" s="1045" t="s">
        <v>344</v>
      </c>
      <c r="L139" s="1019" t="s">
        <v>118</v>
      </c>
      <c r="M139" s="1045" t="s">
        <v>119</v>
      </c>
      <c r="N139" s="1047" t="s">
        <v>344</v>
      </c>
    </row>
    <row r="140" spans="1:14" ht="26.25" thickBot="1" x14ac:dyDescent="0.25">
      <c r="A140" s="1056"/>
      <c r="B140" s="1033"/>
      <c r="C140" s="1034"/>
      <c r="D140" s="1035"/>
      <c r="E140" s="1044"/>
      <c r="F140" s="1050"/>
      <c r="G140" s="1052"/>
      <c r="H140" s="1053"/>
      <c r="I140" s="52" t="s">
        <v>345</v>
      </c>
      <c r="J140" s="52" t="s">
        <v>346</v>
      </c>
      <c r="K140" s="1046"/>
      <c r="L140" s="1034"/>
      <c r="M140" s="1046"/>
      <c r="N140" s="1048"/>
    </row>
    <row r="141" spans="1:14" x14ac:dyDescent="0.2">
      <c r="A141" s="53" t="s">
        <v>121</v>
      </c>
      <c r="B141" s="54">
        <v>3</v>
      </c>
      <c r="C141" s="19">
        <v>3</v>
      </c>
      <c r="D141" s="19">
        <v>8</v>
      </c>
      <c r="E141" s="18">
        <v>211</v>
      </c>
      <c r="F141" s="19">
        <v>194</v>
      </c>
      <c r="G141" s="55">
        <v>17</v>
      </c>
      <c r="H141" s="21">
        <v>54</v>
      </c>
      <c r="I141" s="56">
        <v>35.85</v>
      </c>
      <c r="J141" s="56">
        <v>9.1700000000000017</v>
      </c>
      <c r="K141" s="56">
        <v>44.105299860530003</v>
      </c>
      <c r="L141" s="57">
        <v>144</v>
      </c>
      <c r="M141" s="56">
        <v>143.30000000000001</v>
      </c>
      <c r="N141" s="46">
        <v>45.959874389392901</v>
      </c>
    </row>
    <row r="142" spans="1:14" x14ac:dyDescent="0.2">
      <c r="A142" s="58" t="s">
        <v>123</v>
      </c>
      <c r="B142" s="59">
        <v>1</v>
      </c>
      <c r="C142" s="25">
        <v>1</v>
      </c>
      <c r="D142" s="25">
        <v>1</v>
      </c>
      <c r="E142" s="24">
        <v>20</v>
      </c>
      <c r="F142" s="25">
        <v>20</v>
      </c>
      <c r="G142" s="60">
        <v>0</v>
      </c>
      <c r="H142" s="24">
        <v>7</v>
      </c>
      <c r="I142" s="61">
        <v>5.6</v>
      </c>
      <c r="J142" s="61">
        <v>1.33</v>
      </c>
      <c r="K142" s="61">
        <v>35.107142857142897</v>
      </c>
      <c r="L142" s="25">
        <v>19</v>
      </c>
      <c r="M142" s="61">
        <v>13.5</v>
      </c>
      <c r="N142" s="47">
        <v>39.137037037036997</v>
      </c>
    </row>
    <row r="143" spans="1:14" x14ac:dyDescent="0.2">
      <c r="A143" s="58" t="s">
        <v>124</v>
      </c>
      <c r="B143" s="59">
        <v>2</v>
      </c>
      <c r="C143" s="25">
        <v>2</v>
      </c>
      <c r="D143" s="25">
        <v>3</v>
      </c>
      <c r="E143" s="24">
        <v>62</v>
      </c>
      <c r="F143" s="25">
        <v>56</v>
      </c>
      <c r="G143" s="60">
        <v>6</v>
      </c>
      <c r="H143" s="24">
        <v>27</v>
      </c>
      <c r="I143" s="61">
        <v>14.98</v>
      </c>
      <c r="J143" s="61">
        <v>2.04</v>
      </c>
      <c r="K143" s="61">
        <v>49.319759679572797</v>
      </c>
      <c r="L143" s="25">
        <v>53</v>
      </c>
      <c r="M143" s="61">
        <v>51.2</v>
      </c>
      <c r="N143" s="47">
        <v>44.80078125</v>
      </c>
    </row>
    <row r="144" spans="1:14" x14ac:dyDescent="0.2">
      <c r="A144" s="58" t="s">
        <v>125</v>
      </c>
      <c r="B144" s="59">
        <v>1</v>
      </c>
      <c r="C144" s="25">
        <v>1</v>
      </c>
      <c r="D144" s="25">
        <v>2</v>
      </c>
      <c r="E144" s="24">
        <v>33</v>
      </c>
      <c r="F144" s="25">
        <v>30</v>
      </c>
      <c r="G144" s="60">
        <v>3</v>
      </c>
      <c r="H144" s="24">
        <v>12</v>
      </c>
      <c r="I144" s="61">
        <v>10.4</v>
      </c>
      <c r="J144" s="61">
        <v>2</v>
      </c>
      <c r="K144" s="61">
        <v>47.019230769230802</v>
      </c>
      <c r="L144" s="25">
        <v>32</v>
      </c>
      <c r="M144" s="61">
        <v>29.3</v>
      </c>
      <c r="N144" s="47">
        <v>46.503412969283303</v>
      </c>
    </row>
    <row r="145" spans="1:14" x14ac:dyDescent="0.2">
      <c r="A145" s="58" t="s">
        <v>126</v>
      </c>
      <c r="B145" s="59">
        <v>1</v>
      </c>
      <c r="C145" s="25">
        <v>1</v>
      </c>
      <c r="D145" s="25">
        <v>1</v>
      </c>
      <c r="E145" s="24">
        <v>20</v>
      </c>
      <c r="F145" s="25">
        <v>20</v>
      </c>
      <c r="G145" s="60">
        <v>0</v>
      </c>
      <c r="H145" s="24">
        <v>5</v>
      </c>
      <c r="I145" s="61">
        <v>4.3</v>
      </c>
      <c r="J145" s="61">
        <v>1.67</v>
      </c>
      <c r="K145" s="61">
        <v>48.779069767441896</v>
      </c>
      <c r="L145" s="25">
        <v>15</v>
      </c>
      <c r="M145" s="61">
        <v>14.03</v>
      </c>
      <c r="N145" s="47">
        <v>49.224162508909501</v>
      </c>
    </row>
    <row r="146" spans="1:14" x14ac:dyDescent="0.2">
      <c r="A146" s="58" t="s">
        <v>127</v>
      </c>
      <c r="B146" s="59">
        <v>1</v>
      </c>
      <c r="C146" s="25">
        <v>1</v>
      </c>
      <c r="D146" s="25">
        <v>4</v>
      </c>
      <c r="E146" s="24">
        <v>75</v>
      </c>
      <c r="F146" s="25">
        <v>60</v>
      </c>
      <c r="G146" s="60">
        <v>15</v>
      </c>
      <c r="H146" s="24">
        <v>16</v>
      </c>
      <c r="I146" s="61">
        <v>13.8</v>
      </c>
      <c r="J146" s="61">
        <v>1.5</v>
      </c>
      <c r="K146" s="61">
        <v>41.463768115942003</v>
      </c>
      <c r="L146" s="25">
        <v>82</v>
      </c>
      <c r="M146" s="61">
        <v>80.5</v>
      </c>
      <c r="N146" s="47">
        <v>41.493788819875803</v>
      </c>
    </row>
    <row r="147" spans="1:14" x14ac:dyDescent="0.2">
      <c r="A147" s="58" t="s">
        <v>128</v>
      </c>
      <c r="B147" s="59">
        <v>1</v>
      </c>
      <c r="C147" s="25">
        <v>1</v>
      </c>
      <c r="D147" s="25">
        <v>1</v>
      </c>
      <c r="E147" s="24">
        <v>26</v>
      </c>
      <c r="F147" s="25">
        <v>26</v>
      </c>
      <c r="G147" s="60">
        <v>0</v>
      </c>
      <c r="H147" s="24">
        <v>7</v>
      </c>
      <c r="I147" s="61">
        <v>5</v>
      </c>
      <c r="J147" s="61">
        <v>0.8</v>
      </c>
      <c r="K147" s="61">
        <v>41.14</v>
      </c>
      <c r="L147" s="25">
        <v>12</v>
      </c>
      <c r="M147" s="61">
        <v>11.5</v>
      </c>
      <c r="N147" s="47">
        <v>48.413043478260903</v>
      </c>
    </row>
    <row r="148" spans="1:14" x14ac:dyDescent="0.2">
      <c r="A148" s="58" t="s">
        <v>129</v>
      </c>
      <c r="B148" s="59">
        <v>1</v>
      </c>
      <c r="C148" s="25">
        <v>1</v>
      </c>
      <c r="D148" s="25">
        <v>3</v>
      </c>
      <c r="E148" s="24">
        <v>47</v>
      </c>
      <c r="F148" s="25">
        <v>42</v>
      </c>
      <c r="G148" s="60">
        <v>5</v>
      </c>
      <c r="H148" s="24">
        <v>17</v>
      </c>
      <c r="I148" s="61">
        <v>12.29</v>
      </c>
      <c r="J148" s="61">
        <v>0.27</v>
      </c>
      <c r="K148" s="61">
        <v>47.130593978844601</v>
      </c>
      <c r="L148" s="25">
        <v>48</v>
      </c>
      <c r="M148" s="61">
        <v>42.8</v>
      </c>
      <c r="N148" s="47">
        <v>45.266355140186903</v>
      </c>
    </row>
    <row r="149" spans="1:14" x14ac:dyDescent="0.2">
      <c r="A149" s="58" t="s">
        <v>130</v>
      </c>
      <c r="B149" s="59">
        <v>1</v>
      </c>
      <c r="C149" s="25">
        <v>1</v>
      </c>
      <c r="D149" s="25">
        <v>1</v>
      </c>
      <c r="E149" s="24">
        <v>50</v>
      </c>
      <c r="F149" s="25">
        <v>50</v>
      </c>
      <c r="G149" s="60">
        <v>0</v>
      </c>
      <c r="H149" s="24">
        <v>11</v>
      </c>
      <c r="I149" s="61">
        <v>10.4</v>
      </c>
      <c r="J149" s="61">
        <v>1.53</v>
      </c>
      <c r="K149" s="61">
        <v>40.384615384615401</v>
      </c>
      <c r="L149" s="25">
        <v>34</v>
      </c>
      <c r="M149" s="61">
        <v>29.49</v>
      </c>
      <c r="N149" s="47">
        <v>41.890979993217996</v>
      </c>
    </row>
    <row r="150" spans="1:14" x14ac:dyDescent="0.2">
      <c r="A150" s="58" t="s">
        <v>131</v>
      </c>
      <c r="B150" s="59">
        <v>3</v>
      </c>
      <c r="C150" s="25">
        <v>3</v>
      </c>
      <c r="D150" s="25">
        <v>4</v>
      </c>
      <c r="E150" s="24">
        <v>84</v>
      </c>
      <c r="F150" s="25">
        <v>80</v>
      </c>
      <c r="G150" s="60">
        <v>4</v>
      </c>
      <c r="H150" s="24">
        <v>22</v>
      </c>
      <c r="I150" s="61">
        <v>15.11</v>
      </c>
      <c r="J150" s="61">
        <v>0</v>
      </c>
      <c r="K150" s="61">
        <v>42.1254136333554</v>
      </c>
      <c r="L150" s="25">
        <v>60</v>
      </c>
      <c r="M150" s="61">
        <v>55.6</v>
      </c>
      <c r="N150" s="47">
        <v>46.767985611510802</v>
      </c>
    </row>
    <row r="151" spans="1:14" x14ac:dyDescent="0.2">
      <c r="A151" s="58" t="s">
        <v>132</v>
      </c>
      <c r="B151" s="59">
        <v>5</v>
      </c>
      <c r="C151" s="25">
        <v>5</v>
      </c>
      <c r="D151" s="25">
        <v>11</v>
      </c>
      <c r="E151" s="24">
        <v>229</v>
      </c>
      <c r="F151" s="25">
        <v>215</v>
      </c>
      <c r="G151" s="60">
        <v>14</v>
      </c>
      <c r="H151" s="24">
        <v>62</v>
      </c>
      <c r="I151" s="61">
        <v>52.04</v>
      </c>
      <c r="J151" s="61">
        <v>9.7100000000000009</v>
      </c>
      <c r="K151" s="61">
        <v>43.649308224442699</v>
      </c>
      <c r="L151" s="25">
        <v>192</v>
      </c>
      <c r="M151" s="61">
        <v>185.72</v>
      </c>
      <c r="N151" s="47">
        <v>44.246284729700598</v>
      </c>
    </row>
    <row r="152" spans="1:14" x14ac:dyDescent="0.2">
      <c r="A152" s="58" t="s">
        <v>133</v>
      </c>
      <c r="B152" s="59">
        <v>2</v>
      </c>
      <c r="C152" s="25">
        <v>2</v>
      </c>
      <c r="D152" s="25">
        <v>2</v>
      </c>
      <c r="E152" s="24">
        <v>43</v>
      </c>
      <c r="F152" s="25">
        <v>43</v>
      </c>
      <c r="G152" s="60">
        <v>0</v>
      </c>
      <c r="H152" s="24">
        <v>12</v>
      </c>
      <c r="I152" s="61">
        <v>8.1999999999999993</v>
      </c>
      <c r="J152" s="61">
        <v>1.83</v>
      </c>
      <c r="K152" s="61">
        <v>46.920731707317103</v>
      </c>
      <c r="L152" s="25">
        <v>19</v>
      </c>
      <c r="M152" s="61">
        <v>15.31</v>
      </c>
      <c r="N152" s="47">
        <v>43.922599608099297</v>
      </c>
    </row>
    <row r="153" spans="1:14" x14ac:dyDescent="0.2">
      <c r="A153" s="58" t="s">
        <v>134</v>
      </c>
      <c r="B153" s="59">
        <v>3</v>
      </c>
      <c r="C153" s="25">
        <v>3</v>
      </c>
      <c r="D153" s="25">
        <v>7</v>
      </c>
      <c r="E153" s="24">
        <v>146</v>
      </c>
      <c r="F153" s="25">
        <v>134</v>
      </c>
      <c r="G153" s="60">
        <v>12</v>
      </c>
      <c r="H153" s="24">
        <v>35</v>
      </c>
      <c r="I153" s="61">
        <v>28.93</v>
      </c>
      <c r="J153" s="61">
        <v>3.62</v>
      </c>
      <c r="K153" s="61">
        <v>45.193397856895999</v>
      </c>
      <c r="L153" s="25">
        <v>120</v>
      </c>
      <c r="M153" s="61">
        <v>117.9</v>
      </c>
      <c r="N153" s="47">
        <v>43.397370653095798</v>
      </c>
    </row>
    <row r="154" spans="1:14" ht="13.5" thickBot="1" x14ac:dyDescent="0.25">
      <c r="A154" s="71" t="s">
        <v>135</v>
      </c>
      <c r="B154" s="72">
        <v>2</v>
      </c>
      <c r="C154" s="30">
        <v>2</v>
      </c>
      <c r="D154" s="30">
        <v>2</v>
      </c>
      <c r="E154" s="29">
        <v>48</v>
      </c>
      <c r="F154" s="30">
        <v>48</v>
      </c>
      <c r="G154" s="73">
        <v>0</v>
      </c>
      <c r="H154" s="29">
        <v>12</v>
      </c>
      <c r="I154" s="74">
        <v>11.1</v>
      </c>
      <c r="J154" s="74">
        <v>1.33</v>
      </c>
      <c r="K154" s="74">
        <v>42.148648648648603</v>
      </c>
      <c r="L154" s="30">
        <v>32</v>
      </c>
      <c r="M154" s="74">
        <v>31.25</v>
      </c>
      <c r="N154" s="48">
        <v>47.612000000000002</v>
      </c>
    </row>
    <row r="155" spans="1:14" ht="13.5" thickBot="1" x14ac:dyDescent="0.25">
      <c r="A155" s="1193" t="s">
        <v>115</v>
      </c>
      <c r="B155" s="1194">
        <v>27</v>
      </c>
      <c r="C155" s="1187">
        <v>27</v>
      </c>
      <c r="D155" s="1187">
        <v>50</v>
      </c>
      <c r="E155" s="1186">
        <v>1094</v>
      </c>
      <c r="F155" s="1187">
        <v>1018</v>
      </c>
      <c r="G155" s="1195">
        <v>76</v>
      </c>
      <c r="H155" s="1186">
        <v>297</v>
      </c>
      <c r="I155" s="1189">
        <v>228</v>
      </c>
      <c r="J155" s="1189">
        <v>36.799999999999983</v>
      </c>
      <c r="K155" s="1189">
        <v>44.1251754385965</v>
      </c>
      <c r="L155" s="1187">
        <v>861</v>
      </c>
      <c r="M155" s="1189">
        <v>821.4</v>
      </c>
      <c r="N155" s="1191">
        <v>44.5893961529097</v>
      </c>
    </row>
    <row r="156" spans="1:14" x14ac:dyDescent="0.2">
      <c r="A156" s="124"/>
      <c r="B156" s="124"/>
      <c r="C156" s="124"/>
      <c r="D156" s="124"/>
      <c r="E156" s="124"/>
      <c r="F156" s="124"/>
      <c r="G156" s="124"/>
      <c r="H156" s="124"/>
      <c r="I156" s="125"/>
      <c r="J156" s="125"/>
      <c r="K156" s="125"/>
      <c r="L156" s="124"/>
      <c r="M156" s="125"/>
      <c r="N156" s="124"/>
    </row>
    <row r="157" spans="1:14" ht="13.5" thickBot="1" x14ac:dyDescent="0.25">
      <c r="A157" s="126" t="s">
        <v>392</v>
      </c>
      <c r="D157" s="51"/>
      <c r="E157" s="10"/>
      <c r="F157" s="10"/>
      <c r="G157" s="10"/>
      <c r="H157" s="10"/>
      <c r="I157" s="51"/>
      <c r="J157" s="51"/>
      <c r="K157" s="51"/>
    </row>
    <row r="158" spans="1:14" ht="12.75" customHeight="1" x14ac:dyDescent="0.2">
      <c r="A158" s="1054" t="s">
        <v>113</v>
      </c>
      <c r="B158" s="1015" t="s">
        <v>336</v>
      </c>
      <c r="C158" s="1016"/>
      <c r="D158" s="1017"/>
      <c r="E158" s="1040" t="s">
        <v>8</v>
      </c>
      <c r="F158" s="1030"/>
      <c r="G158" s="1030"/>
      <c r="H158" s="1036" t="s">
        <v>337</v>
      </c>
      <c r="I158" s="1016"/>
      <c r="J158" s="1016"/>
      <c r="K158" s="1016"/>
      <c r="L158" s="1016"/>
      <c r="M158" s="1016"/>
      <c r="N158" s="1037"/>
    </row>
    <row r="159" spans="1:14" ht="12.75" customHeight="1" x14ac:dyDescent="0.2">
      <c r="A159" s="1055"/>
      <c r="B159" s="1018"/>
      <c r="C159" s="1019"/>
      <c r="D159" s="1020"/>
      <c r="E159" s="1041"/>
      <c r="F159" s="1042"/>
      <c r="G159" s="1042"/>
      <c r="H159" s="1038" t="s">
        <v>114</v>
      </c>
      <c r="I159" s="1019"/>
      <c r="J159" s="1019"/>
      <c r="K159" s="1019"/>
      <c r="L159" s="1019" t="s">
        <v>338</v>
      </c>
      <c r="M159" s="1019"/>
      <c r="N159" s="1039"/>
    </row>
    <row r="160" spans="1:14" ht="12.75" customHeight="1" x14ac:dyDescent="0.2">
      <c r="A160" s="1055"/>
      <c r="B160" s="1018" t="s">
        <v>339</v>
      </c>
      <c r="C160" s="1019" t="s">
        <v>340</v>
      </c>
      <c r="D160" s="1020" t="s">
        <v>341</v>
      </c>
      <c r="E160" s="1043" t="s">
        <v>115</v>
      </c>
      <c r="F160" s="1049" t="s">
        <v>342</v>
      </c>
      <c r="G160" s="1051" t="s">
        <v>343</v>
      </c>
      <c r="H160" s="1038" t="s">
        <v>118</v>
      </c>
      <c r="I160" s="1045" t="s">
        <v>119</v>
      </c>
      <c r="J160" s="1045"/>
      <c r="K160" s="1045" t="s">
        <v>344</v>
      </c>
      <c r="L160" s="1019" t="s">
        <v>118</v>
      </c>
      <c r="M160" s="1045" t="s">
        <v>119</v>
      </c>
      <c r="N160" s="1047" t="s">
        <v>344</v>
      </c>
    </row>
    <row r="161" spans="1:14" ht="26.25" thickBot="1" x14ac:dyDescent="0.25">
      <c r="A161" s="1056"/>
      <c r="B161" s="1033"/>
      <c r="C161" s="1034"/>
      <c r="D161" s="1035"/>
      <c r="E161" s="1044"/>
      <c r="F161" s="1050"/>
      <c r="G161" s="1052"/>
      <c r="H161" s="1053"/>
      <c r="I161" s="52" t="s">
        <v>345</v>
      </c>
      <c r="J161" s="52" t="s">
        <v>346</v>
      </c>
      <c r="K161" s="1046"/>
      <c r="L161" s="1034"/>
      <c r="M161" s="1046"/>
      <c r="N161" s="1048"/>
    </row>
    <row r="162" spans="1:14" x14ac:dyDescent="0.2">
      <c r="A162" s="53" t="s">
        <v>121</v>
      </c>
      <c r="B162" s="54">
        <v>4</v>
      </c>
      <c r="C162" s="19">
        <v>4</v>
      </c>
      <c r="D162" s="19">
        <v>7</v>
      </c>
      <c r="E162" s="18">
        <v>203</v>
      </c>
      <c r="F162" s="19">
        <v>184</v>
      </c>
      <c r="G162" s="55">
        <v>19</v>
      </c>
      <c r="H162" s="21">
        <v>84</v>
      </c>
      <c r="I162" s="56">
        <v>63.460000000000015</v>
      </c>
      <c r="J162" s="56">
        <v>21.859999999999996</v>
      </c>
      <c r="K162" s="56">
        <v>42.7823826032146</v>
      </c>
      <c r="L162" s="57">
        <v>218</v>
      </c>
      <c r="M162" s="56">
        <v>209.75</v>
      </c>
      <c r="N162" s="46">
        <v>42.131537544696066</v>
      </c>
    </row>
    <row r="163" spans="1:14" x14ac:dyDescent="0.2">
      <c r="A163" s="58" t="s">
        <v>123</v>
      </c>
      <c r="B163" s="59">
        <v>2</v>
      </c>
      <c r="C163" s="25">
        <v>2</v>
      </c>
      <c r="D163" s="25">
        <v>2</v>
      </c>
      <c r="E163" s="24">
        <v>45</v>
      </c>
      <c r="F163" s="25">
        <v>45</v>
      </c>
      <c r="G163" s="60">
        <v>0</v>
      </c>
      <c r="H163" s="24">
        <v>18</v>
      </c>
      <c r="I163" s="61">
        <v>12.399999999999999</v>
      </c>
      <c r="J163" s="61">
        <v>4.88</v>
      </c>
      <c r="K163" s="61">
        <v>40.870967741935488</v>
      </c>
      <c r="L163" s="25">
        <v>50</v>
      </c>
      <c r="M163" s="61">
        <v>45.25</v>
      </c>
      <c r="N163" s="47">
        <v>47.690607734806633</v>
      </c>
    </row>
    <row r="164" spans="1:14" x14ac:dyDescent="0.2">
      <c r="A164" s="58" t="s">
        <v>124</v>
      </c>
      <c r="B164" s="59">
        <v>3</v>
      </c>
      <c r="C164" s="25">
        <v>3</v>
      </c>
      <c r="D164" s="25">
        <v>3</v>
      </c>
      <c r="E164" s="24">
        <v>71</v>
      </c>
      <c r="F164" s="25">
        <v>71</v>
      </c>
      <c r="G164" s="60">
        <v>0</v>
      </c>
      <c r="H164" s="24">
        <v>24</v>
      </c>
      <c r="I164" s="61">
        <v>18.180000000000007</v>
      </c>
      <c r="J164" s="61">
        <v>2.98</v>
      </c>
      <c r="K164" s="61">
        <v>38.489548954895476</v>
      </c>
      <c r="L164" s="25">
        <v>47</v>
      </c>
      <c r="M164" s="61">
        <v>44.599999999999994</v>
      </c>
      <c r="N164" s="47">
        <v>44.591928251121089</v>
      </c>
    </row>
    <row r="165" spans="1:14" x14ac:dyDescent="0.2">
      <c r="A165" s="58" t="s">
        <v>125</v>
      </c>
      <c r="B165" s="59">
        <v>1</v>
      </c>
      <c r="C165" s="25">
        <v>1</v>
      </c>
      <c r="D165" s="25">
        <v>2</v>
      </c>
      <c r="E165" s="24">
        <v>47</v>
      </c>
      <c r="F165" s="25">
        <v>41</v>
      </c>
      <c r="G165" s="60">
        <v>6</v>
      </c>
      <c r="H165" s="24">
        <v>27</v>
      </c>
      <c r="I165" s="61">
        <v>21.23</v>
      </c>
      <c r="J165" s="61">
        <v>5.37</v>
      </c>
      <c r="K165" s="61">
        <v>37.957136128120581</v>
      </c>
      <c r="L165" s="25">
        <v>58</v>
      </c>
      <c r="M165" s="61">
        <v>56.75</v>
      </c>
      <c r="N165" s="47">
        <v>45.753303964757713</v>
      </c>
    </row>
    <row r="166" spans="1:14" x14ac:dyDescent="0.2">
      <c r="A166" s="58" t="s">
        <v>126</v>
      </c>
      <c r="B166" s="59">
        <v>1</v>
      </c>
      <c r="C166" s="25">
        <v>1</v>
      </c>
      <c r="D166" s="25">
        <v>1</v>
      </c>
      <c r="E166" s="24">
        <v>20</v>
      </c>
      <c r="F166" s="25">
        <v>20</v>
      </c>
      <c r="G166" s="60">
        <v>0</v>
      </c>
      <c r="H166" s="24">
        <v>5</v>
      </c>
      <c r="I166" s="61">
        <v>3.7</v>
      </c>
      <c r="J166" s="61">
        <v>0</v>
      </c>
      <c r="K166" s="61">
        <v>48.729729729729726</v>
      </c>
      <c r="L166" s="25">
        <v>19</v>
      </c>
      <c r="M166" s="61">
        <v>17.3</v>
      </c>
      <c r="N166" s="47">
        <v>52</v>
      </c>
    </row>
    <row r="167" spans="1:14" x14ac:dyDescent="0.2">
      <c r="A167" s="58" t="s">
        <v>127</v>
      </c>
      <c r="B167" s="59">
        <v>1</v>
      </c>
      <c r="C167" s="25">
        <v>2</v>
      </c>
      <c r="D167" s="25">
        <v>3</v>
      </c>
      <c r="E167" s="24">
        <v>93</v>
      </c>
      <c r="F167" s="25">
        <v>93</v>
      </c>
      <c r="G167" s="60">
        <v>0</v>
      </c>
      <c r="H167" s="24">
        <v>23</v>
      </c>
      <c r="I167" s="61">
        <v>16.279999999999998</v>
      </c>
      <c r="J167" s="61">
        <v>2.58</v>
      </c>
      <c r="K167" s="61">
        <v>39.375307125307138</v>
      </c>
      <c r="L167" s="25">
        <v>68</v>
      </c>
      <c r="M167" s="61">
        <v>67.5</v>
      </c>
      <c r="N167" s="47">
        <v>46.548148148148151</v>
      </c>
    </row>
    <row r="168" spans="1:14" x14ac:dyDescent="0.2">
      <c r="A168" s="58" t="s">
        <v>128</v>
      </c>
      <c r="B168" s="59">
        <v>1</v>
      </c>
      <c r="C168" s="25">
        <v>1</v>
      </c>
      <c r="D168" s="25">
        <v>1</v>
      </c>
      <c r="E168" s="24">
        <v>29</v>
      </c>
      <c r="F168" s="25">
        <v>29</v>
      </c>
      <c r="G168" s="60">
        <v>0</v>
      </c>
      <c r="H168" s="24">
        <v>5</v>
      </c>
      <c r="I168" s="61">
        <v>5</v>
      </c>
      <c r="J168" s="61">
        <v>0.84000000000000008</v>
      </c>
      <c r="K168" s="61">
        <v>43.6</v>
      </c>
      <c r="L168" s="25">
        <v>16</v>
      </c>
      <c r="M168" s="61">
        <v>15.2</v>
      </c>
      <c r="N168" s="47">
        <v>44.657894736842103</v>
      </c>
    </row>
    <row r="169" spans="1:14" x14ac:dyDescent="0.2">
      <c r="A169" s="58" t="s">
        <v>129</v>
      </c>
      <c r="B169" s="59">
        <v>1</v>
      </c>
      <c r="C169" s="25">
        <v>1</v>
      </c>
      <c r="D169" s="25">
        <v>2</v>
      </c>
      <c r="E169" s="24">
        <v>31</v>
      </c>
      <c r="F169" s="25">
        <v>25</v>
      </c>
      <c r="G169" s="60">
        <v>6</v>
      </c>
      <c r="H169" s="24">
        <v>17</v>
      </c>
      <c r="I169" s="61">
        <v>13.76</v>
      </c>
      <c r="J169" s="61">
        <v>4.7199999999999989</v>
      </c>
      <c r="K169" s="61">
        <v>38.61700581395349</v>
      </c>
      <c r="L169" s="25">
        <v>51</v>
      </c>
      <c r="M169" s="61">
        <v>48</v>
      </c>
      <c r="N169" s="47">
        <v>38.4375</v>
      </c>
    </row>
    <row r="170" spans="1:14" x14ac:dyDescent="0.2">
      <c r="A170" s="58" t="s">
        <v>130</v>
      </c>
      <c r="B170" s="59">
        <v>1</v>
      </c>
      <c r="C170" s="25">
        <v>1</v>
      </c>
      <c r="D170" s="25">
        <v>1</v>
      </c>
      <c r="E170" s="24">
        <v>36</v>
      </c>
      <c r="F170" s="25">
        <v>36</v>
      </c>
      <c r="G170" s="60">
        <v>0</v>
      </c>
      <c r="H170" s="24">
        <v>11</v>
      </c>
      <c r="I170" s="61">
        <v>9</v>
      </c>
      <c r="J170" s="61">
        <v>1.46</v>
      </c>
      <c r="K170" s="61">
        <v>45.533333333333331</v>
      </c>
      <c r="L170" s="25">
        <v>25</v>
      </c>
      <c r="M170" s="61">
        <v>24.2</v>
      </c>
      <c r="N170" s="47">
        <v>45.851239669421489</v>
      </c>
    </row>
    <row r="171" spans="1:14" x14ac:dyDescent="0.2">
      <c r="A171" s="58" t="s">
        <v>131</v>
      </c>
      <c r="B171" s="59">
        <v>3</v>
      </c>
      <c r="C171" s="25">
        <v>3</v>
      </c>
      <c r="D171" s="25">
        <v>3</v>
      </c>
      <c r="E171" s="24">
        <v>64</v>
      </c>
      <c r="F171" s="25">
        <v>64</v>
      </c>
      <c r="G171" s="60">
        <v>0</v>
      </c>
      <c r="H171" s="24">
        <v>13</v>
      </c>
      <c r="I171" s="61">
        <v>9.41</v>
      </c>
      <c r="J171" s="61">
        <v>1.33</v>
      </c>
      <c r="K171" s="61">
        <v>41.905419766206165</v>
      </c>
      <c r="L171" s="25">
        <v>46</v>
      </c>
      <c r="M171" s="61">
        <v>44.55</v>
      </c>
      <c r="N171" s="47">
        <v>45.961840628507296</v>
      </c>
    </row>
    <row r="172" spans="1:14" x14ac:dyDescent="0.2">
      <c r="A172" s="58" t="s">
        <v>132</v>
      </c>
      <c r="B172" s="59">
        <v>5</v>
      </c>
      <c r="C172" s="25">
        <v>5</v>
      </c>
      <c r="D172" s="25">
        <v>8</v>
      </c>
      <c r="E172" s="24">
        <v>149</v>
      </c>
      <c r="F172" s="25">
        <v>142</v>
      </c>
      <c r="G172" s="60">
        <v>7</v>
      </c>
      <c r="H172" s="24">
        <v>52</v>
      </c>
      <c r="I172" s="61">
        <v>47.92</v>
      </c>
      <c r="J172" s="61">
        <v>21.400000000000006</v>
      </c>
      <c r="K172" s="61">
        <v>42.683222036727884</v>
      </c>
      <c r="L172" s="25">
        <v>148</v>
      </c>
      <c r="M172" s="61">
        <v>133.60000000000002</v>
      </c>
      <c r="N172" s="47">
        <v>40.248502994011972</v>
      </c>
    </row>
    <row r="173" spans="1:14" x14ac:dyDescent="0.2">
      <c r="A173" s="58" t="s">
        <v>133</v>
      </c>
      <c r="B173" s="59">
        <v>3</v>
      </c>
      <c r="C173" s="25">
        <v>3</v>
      </c>
      <c r="D173" s="25">
        <v>4</v>
      </c>
      <c r="E173" s="24">
        <v>95</v>
      </c>
      <c r="F173" s="25">
        <v>89</v>
      </c>
      <c r="G173" s="60">
        <v>6</v>
      </c>
      <c r="H173" s="24">
        <v>33</v>
      </c>
      <c r="I173" s="61">
        <v>28.44</v>
      </c>
      <c r="J173" s="61">
        <v>11.229999999999997</v>
      </c>
      <c r="K173" s="61">
        <v>42.37658227848101</v>
      </c>
      <c r="L173" s="25">
        <v>53</v>
      </c>
      <c r="M173" s="61">
        <v>51</v>
      </c>
      <c r="N173" s="47">
        <v>44.990196078431374</v>
      </c>
    </row>
    <row r="174" spans="1:14" x14ac:dyDescent="0.2">
      <c r="A174" s="58" t="s">
        <v>134</v>
      </c>
      <c r="B174" s="59">
        <v>6</v>
      </c>
      <c r="C174" s="25">
        <v>6</v>
      </c>
      <c r="D174" s="25">
        <v>6</v>
      </c>
      <c r="E174" s="24">
        <v>150</v>
      </c>
      <c r="F174" s="25">
        <v>150</v>
      </c>
      <c r="G174" s="60">
        <v>0</v>
      </c>
      <c r="H174" s="24">
        <v>34</v>
      </c>
      <c r="I174" s="61">
        <v>29.729999999999997</v>
      </c>
      <c r="J174" s="61">
        <v>4.9399999999999995</v>
      </c>
      <c r="K174" s="61">
        <v>43.726875210225366</v>
      </c>
      <c r="L174" s="25">
        <v>58</v>
      </c>
      <c r="M174" s="61">
        <v>55.010000000000005</v>
      </c>
      <c r="N174" s="47">
        <v>46.416287947645884</v>
      </c>
    </row>
    <row r="175" spans="1:14" ht="13.5" thickBot="1" x14ac:dyDescent="0.25">
      <c r="A175" s="71" t="s">
        <v>135</v>
      </c>
      <c r="B175" s="72">
        <v>3</v>
      </c>
      <c r="C175" s="30">
        <v>3</v>
      </c>
      <c r="D175" s="30">
        <v>3</v>
      </c>
      <c r="E175" s="29">
        <v>71</v>
      </c>
      <c r="F175" s="30">
        <v>71</v>
      </c>
      <c r="G175" s="73">
        <v>0</v>
      </c>
      <c r="H175" s="29">
        <v>32</v>
      </c>
      <c r="I175" s="74">
        <v>22.96</v>
      </c>
      <c r="J175" s="74">
        <v>8.89</v>
      </c>
      <c r="K175" s="74">
        <v>39.657665505226475</v>
      </c>
      <c r="L175" s="30">
        <v>63</v>
      </c>
      <c r="M175" s="74">
        <v>61.449999999999996</v>
      </c>
      <c r="N175" s="48">
        <v>41.602929210740442</v>
      </c>
    </row>
    <row r="176" spans="1:14" ht="13.5" thickBot="1" x14ac:dyDescent="0.25">
      <c r="A176" s="1193" t="s">
        <v>115</v>
      </c>
      <c r="B176" s="1194">
        <v>35</v>
      </c>
      <c r="C176" s="1187">
        <v>36</v>
      </c>
      <c r="D176" s="1187">
        <v>46</v>
      </c>
      <c r="E176" s="1186">
        <v>1104</v>
      </c>
      <c r="F176" s="1187">
        <v>1060</v>
      </c>
      <c r="G176" s="1195">
        <v>44</v>
      </c>
      <c r="H176" s="1186">
        <v>378</v>
      </c>
      <c r="I176" s="1189">
        <v>301.46999999999997</v>
      </c>
      <c r="J176" s="1189">
        <v>92.480000000000075</v>
      </c>
      <c r="K176" s="1189">
        <v>41.673400338342127</v>
      </c>
      <c r="L176" s="1187">
        <v>920</v>
      </c>
      <c r="M176" s="1189">
        <v>874.16</v>
      </c>
      <c r="N176" s="1191">
        <v>43.567024343369631</v>
      </c>
    </row>
    <row r="178" spans="1:14" ht="13.5" thickBot="1" x14ac:dyDescent="0.25">
      <c r="A178" s="11" t="s">
        <v>393</v>
      </c>
      <c r="D178" s="51"/>
      <c r="E178" s="10"/>
      <c r="F178" s="10"/>
      <c r="G178" s="10"/>
      <c r="H178" s="10"/>
      <c r="I178" s="51"/>
      <c r="J178" s="51"/>
      <c r="K178" s="51"/>
    </row>
    <row r="179" spans="1:14" ht="12.75" customHeight="1" x14ac:dyDescent="0.2">
      <c r="A179" s="1054" t="s">
        <v>113</v>
      </c>
      <c r="B179" s="1015" t="s">
        <v>336</v>
      </c>
      <c r="C179" s="1016"/>
      <c r="D179" s="1017"/>
      <c r="E179" s="1040" t="s">
        <v>8</v>
      </c>
      <c r="F179" s="1030"/>
      <c r="G179" s="1030"/>
      <c r="H179" s="1036" t="s">
        <v>337</v>
      </c>
      <c r="I179" s="1016"/>
      <c r="J179" s="1016"/>
      <c r="K179" s="1016"/>
      <c r="L179" s="1016"/>
      <c r="M179" s="1016"/>
      <c r="N179" s="1037"/>
    </row>
    <row r="180" spans="1:14" ht="12.75" customHeight="1" x14ac:dyDescent="0.2">
      <c r="A180" s="1055"/>
      <c r="B180" s="1018"/>
      <c r="C180" s="1019"/>
      <c r="D180" s="1020"/>
      <c r="E180" s="1041"/>
      <c r="F180" s="1042"/>
      <c r="G180" s="1042"/>
      <c r="H180" s="1038" t="s">
        <v>114</v>
      </c>
      <c r="I180" s="1019"/>
      <c r="J180" s="1019"/>
      <c r="K180" s="1019"/>
      <c r="L180" s="1019" t="s">
        <v>338</v>
      </c>
      <c r="M180" s="1019"/>
      <c r="N180" s="1039"/>
    </row>
    <row r="181" spans="1:14" ht="12.75" customHeight="1" x14ac:dyDescent="0.2">
      <c r="A181" s="1055"/>
      <c r="B181" s="1018" t="s">
        <v>339</v>
      </c>
      <c r="C181" s="1019" t="s">
        <v>340</v>
      </c>
      <c r="D181" s="1020" t="s">
        <v>341</v>
      </c>
      <c r="E181" s="1043" t="s">
        <v>115</v>
      </c>
      <c r="F181" s="1049" t="s">
        <v>342</v>
      </c>
      <c r="G181" s="1051" t="s">
        <v>343</v>
      </c>
      <c r="H181" s="1038" t="s">
        <v>118</v>
      </c>
      <c r="I181" s="1045" t="s">
        <v>119</v>
      </c>
      <c r="J181" s="1045"/>
      <c r="K181" s="1045" t="s">
        <v>344</v>
      </c>
      <c r="L181" s="1019" t="s">
        <v>118</v>
      </c>
      <c r="M181" s="1045" t="s">
        <v>119</v>
      </c>
      <c r="N181" s="1047" t="s">
        <v>344</v>
      </c>
    </row>
    <row r="182" spans="1:14" ht="26.25" thickBot="1" x14ac:dyDescent="0.25">
      <c r="A182" s="1056"/>
      <c r="B182" s="1033"/>
      <c r="C182" s="1034"/>
      <c r="D182" s="1035"/>
      <c r="E182" s="1044"/>
      <c r="F182" s="1050"/>
      <c r="G182" s="1052"/>
      <c r="H182" s="1053"/>
      <c r="I182" s="52" t="s">
        <v>345</v>
      </c>
      <c r="J182" s="52" t="s">
        <v>346</v>
      </c>
      <c r="K182" s="1046"/>
      <c r="L182" s="1034"/>
      <c r="M182" s="1046"/>
      <c r="N182" s="1048"/>
    </row>
    <row r="183" spans="1:14" x14ac:dyDescent="0.2">
      <c r="A183" s="53" t="s">
        <v>121</v>
      </c>
      <c r="B183" s="54">
        <v>7</v>
      </c>
      <c r="C183" s="19">
        <v>7</v>
      </c>
      <c r="D183" s="19">
        <v>17</v>
      </c>
      <c r="E183" s="18">
        <v>385</v>
      </c>
      <c r="F183" s="19">
        <v>318</v>
      </c>
      <c r="G183" s="55">
        <v>67</v>
      </c>
      <c r="H183" s="21">
        <v>268</v>
      </c>
      <c r="I183" s="56">
        <v>182.29000000000002</v>
      </c>
      <c r="J183" s="56">
        <v>83.000000000000028</v>
      </c>
      <c r="K183" s="56">
        <v>42.017170442701186</v>
      </c>
      <c r="L183" s="57">
        <v>542</v>
      </c>
      <c r="M183" s="56">
        <v>478.94999999999987</v>
      </c>
      <c r="N183" s="46">
        <v>41.016515293872033</v>
      </c>
    </row>
    <row r="184" spans="1:14" x14ac:dyDescent="0.2">
      <c r="A184" s="58" t="s">
        <v>123</v>
      </c>
      <c r="B184" s="59">
        <v>7</v>
      </c>
      <c r="C184" s="25">
        <v>7</v>
      </c>
      <c r="D184" s="25">
        <v>11</v>
      </c>
      <c r="E184" s="24">
        <v>224</v>
      </c>
      <c r="F184" s="25">
        <v>201</v>
      </c>
      <c r="G184" s="60">
        <v>23</v>
      </c>
      <c r="H184" s="24">
        <v>85</v>
      </c>
      <c r="I184" s="61">
        <v>69.350000000000023</v>
      </c>
      <c r="J184" s="61">
        <v>17.600000000000001</v>
      </c>
      <c r="K184" s="61">
        <v>38.979091564527742</v>
      </c>
      <c r="L184" s="25">
        <v>223</v>
      </c>
      <c r="M184" s="61">
        <v>202.63</v>
      </c>
      <c r="N184" s="47">
        <v>43.126782806099783</v>
      </c>
    </row>
    <row r="185" spans="1:14" x14ac:dyDescent="0.2">
      <c r="A185" s="58" t="s">
        <v>124</v>
      </c>
      <c r="B185" s="59">
        <v>5</v>
      </c>
      <c r="C185" s="25">
        <v>5</v>
      </c>
      <c r="D185" s="25">
        <v>8</v>
      </c>
      <c r="E185" s="24">
        <v>160</v>
      </c>
      <c r="F185" s="25">
        <v>144</v>
      </c>
      <c r="G185" s="60">
        <v>16</v>
      </c>
      <c r="H185" s="24">
        <v>64</v>
      </c>
      <c r="I185" s="61">
        <v>45.410000000000004</v>
      </c>
      <c r="J185" s="61">
        <v>8.6999999999999975</v>
      </c>
      <c r="K185" s="61">
        <v>40.688614842545697</v>
      </c>
      <c r="L185" s="25">
        <v>149</v>
      </c>
      <c r="M185" s="61">
        <v>135.5</v>
      </c>
      <c r="N185" s="47">
        <v>40.86937269372693</v>
      </c>
    </row>
    <row r="186" spans="1:14" x14ac:dyDescent="0.2">
      <c r="A186" s="58" t="s">
        <v>125</v>
      </c>
      <c r="B186" s="59">
        <v>3</v>
      </c>
      <c r="C186" s="25">
        <v>3</v>
      </c>
      <c r="D186" s="25">
        <v>4</v>
      </c>
      <c r="E186" s="24">
        <v>104</v>
      </c>
      <c r="F186" s="25">
        <v>98</v>
      </c>
      <c r="G186" s="60">
        <v>6</v>
      </c>
      <c r="H186" s="24">
        <v>52</v>
      </c>
      <c r="I186" s="61">
        <v>43.170000000000009</v>
      </c>
      <c r="J186" s="61">
        <v>12.610000000000001</v>
      </c>
      <c r="K186" s="61">
        <v>42.089877229557565</v>
      </c>
      <c r="L186" s="25">
        <v>85</v>
      </c>
      <c r="M186" s="61">
        <v>83.75</v>
      </c>
      <c r="N186" s="47">
        <v>44.982089552238804</v>
      </c>
    </row>
    <row r="187" spans="1:14" x14ac:dyDescent="0.2">
      <c r="A187" s="58" t="s">
        <v>126</v>
      </c>
      <c r="B187" s="59">
        <v>2</v>
      </c>
      <c r="C187" s="25">
        <v>2</v>
      </c>
      <c r="D187" s="25">
        <v>4</v>
      </c>
      <c r="E187" s="24">
        <v>69</v>
      </c>
      <c r="F187" s="25">
        <v>56</v>
      </c>
      <c r="G187" s="60">
        <v>13</v>
      </c>
      <c r="H187" s="24">
        <v>26</v>
      </c>
      <c r="I187" s="61">
        <v>20.8</v>
      </c>
      <c r="J187" s="61">
        <v>1.54</v>
      </c>
      <c r="K187" s="61">
        <v>38.20192307692308</v>
      </c>
      <c r="L187" s="25">
        <v>88</v>
      </c>
      <c r="M187" s="61">
        <v>78.55</v>
      </c>
      <c r="N187" s="47">
        <v>37.365372374283893</v>
      </c>
    </row>
    <row r="188" spans="1:14" x14ac:dyDescent="0.2">
      <c r="A188" s="58" t="s">
        <v>127</v>
      </c>
      <c r="B188" s="59">
        <v>2</v>
      </c>
      <c r="C188" s="25">
        <v>6</v>
      </c>
      <c r="D188" s="25">
        <v>10</v>
      </c>
      <c r="E188" s="24">
        <v>228</v>
      </c>
      <c r="F188" s="25">
        <v>199</v>
      </c>
      <c r="G188" s="60">
        <v>29</v>
      </c>
      <c r="H188" s="24">
        <v>73</v>
      </c>
      <c r="I188" s="61">
        <v>52.76</v>
      </c>
      <c r="J188" s="61">
        <v>17.45</v>
      </c>
      <c r="K188" s="61">
        <v>42.325435936315394</v>
      </c>
      <c r="L188" s="25">
        <v>224</v>
      </c>
      <c r="M188" s="61">
        <v>210.89999999999998</v>
      </c>
      <c r="N188" s="47">
        <v>42.852062588904701</v>
      </c>
    </row>
    <row r="189" spans="1:14" x14ac:dyDescent="0.2">
      <c r="A189" s="58" t="s">
        <v>128</v>
      </c>
      <c r="B189" s="59">
        <v>3</v>
      </c>
      <c r="C189" s="25">
        <v>3</v>
      </c>
      <c r="D189" s="25">
        <v>5</v>
      </c>
      <c r="E189" s="24">
        <v>93</v>
      </c>
      <c r="F189" s="25">
        <v>84</v>
      </c>
      <c r="G189" s="60">
        <v>9</v>
      </c>
      <c r="H189" s="24">
        <v>17</v>
      </c>
      <c r="I189" s="61">
        <v>11.649999999999999</v>
      </c>
      <c r="J189" s="61">
        <v>1.1100000000000001</v>
      </c>
      <c r="K189" s="61">
        <v>39.97424892703863</v>
      </c>
      <c r="L189" s="25">
        <v>41</v>
      </c>
      <c r="M189" s="61">
        <v>37.260000000000005</v>
      </c>
      <c r="N189" s="47">
        <v>41.69001610305957</v>
      </c>
    </row>
    <row r="190" spans="1:14" x14ac:dyDescent="0.2">
      <c r="A190" s="58" t="s">
        <v>129</v>
      </c>
      <c r="B190" s="59">
        <v>4</v>
      </c>
      <c r="C190" s="25">
        <v>4</v>
      </c>
      <c r="D190" s="25">
        <v>9</v>
      </c>
      <c r="E190" s="24">
        <v>146</v>
      </c>
      <c r="F190" s="25">
        <v>132</v>
      </c>
      <c r="G190" s="60">
        <v>14</v>
      </c>
      <c r="H190" s="24">
        <v>63</v>
      </c>
      <c r="I190" s="61">
        <v>41.710000000000015</v>
      </c>
      <c r="J190" s="61">
        <v>3.1900000000000004</v>
      </c>
      <c r="K190" s="61">
        <v>41.880604171661467</v>
      </c>
      <c r="L190" s="25">
        <v>165</v>
      </c>
      <c r="M190" s="61">
        <v>153.85</v>
      </c>
      <c r="N190" s="47">
        <v>41.301267468313291</v>
      </c>
    </row>
    <row r="191" spans="1:14" x14ac:dyDescent="0.2">
      <c r="A191" s="58" t="s">
        <v>130</v>
      </c>
      <c r="B191" s="59">
        <v>1</v>
      </c>
      <c r="C191" s="25">
        <v>4</v>
      </c>
      <c r="D191" s="25">
        <v>6</v>
      </c>
      <c r="E191" s="24">
        <v>160</v>
      </c>
      <c r="F191" s="25">
        <v>148</v>
      </c>
      <c r="G191" s="60">
        <v>12</v>
      </c>
      <c r="H191" s="24">
        <v>41</v>
      </c>
      <c r="I191" s="61">
        <v>34.300000000000004</v>
      </c>
      <c r="J191" s="61">
        <v>3.9799999999999995</v>
      </c>
      <c r="K191" s="61">
        <v>39.192419825072882</v>
      </c>
      <c r="L191" s="25">
        <v>145</v>
      </c>
      <c r="M191" s="61">
        <v>131.72999999999999</v>
      </c>
      <c r="N191" s="47">
        <v>40.334244287557887</v>
      </c>
    </row>
    <row r="192" spans="1:14" x14ac:dyDescent="0.2">
      <c r="A192" s="58" t="s">
        <v>131</v>
      </c>
      <c r="B192" s="59">
        <v>5</v>
      </c>
      <c r="C192" s="25">
        <v>5</v>
      </c>
      <c r="D192" s="25">
        <v>6</v>
      </c>
      <c r="E192" s="24">
        <v>145</v>
      </c>
      <c r="F192" s="25">
        <v>137</v>
      </c>
      <c r="G192" s="60">
        <v>8</v>
      </c>
      <c r="H192" s="24">
        <v>40</v>
      </c>
      <c r="I192" s="61">
        <v>29.310000000000006</v>
      </c>
      <c r="J192" s="61">
        <v>4.74</v>
      </c>
      <c r="K192" s="61">
        <v>41.773114977823262</v>
      </c>
      <c r="L192" s="25">
        <v>102</v>
      </c>
      <c r="M192" s="61">
        <v>97.17</v>
      </c>
      <c r="N192" s="47">
        <v>42.114026963054435</v>
      </c>
    </row>
    <row r="193" spans="1:14" x14ac:dyDescent="0.2">
      <c r="A193" s="58" t="s">
        <v>132</v>
      </c>
      <c r="B193" s="59">
        <v>8</v>
      </c>
      <c r="C193" s="25">
        <v>8</v>
      </c>
      <c r="D193" s="25">
        <v>17</v>
      </c>
      <c r="E193" s="24">
        <v>362</v>
      </c>
      <c r="F193" s="25">
        <v>319</v>
      </c>
      <c r="G193" s="60">
        <v>43</v>
      </c>
      <c r="H193" s="24">
        <v>167</v>
      </c>
      <c r="I193" s="61">
        <v>129.72999999999993</v>
      </c>
      <c r="J193" s="61">
        <v>48.440000000000019</v>
      </c>
      <c r="K193" s="61">
        <v>40.43081785246283</v>
      </c>
      <c r="L193" s="25">
        <v>397</v>
      </c>
      <c r="M193" s="61">
        <v>374.71999999999997</v>
      </c>
      <c r="N193" s="47">
        <v>41.038241887275831</v>
      </c>
    </row>
    <row r="194" spans="1:14" x14ac:dyDescent="0.2">
      <c r="A194" s="58" t="s">
        <v>133</v>
      </c>
      <c r="B194" s="59">
        <v>4</v>
      </c>
      <c r="C194" s="25">
        <v>4</v>
      </c>
      <c r="D194" s="25">
        <v>9</v>
      </c>
      <c r="E194" s="24">
        <v>208</v>
      </c>
      <c r="F194" s="25">
        <v>190</v>
      </c>
      <c r="G194" s="60">
        <v>18</v>
      </c>
      <c r="H194" s="24">
        <v>90</v>
      </c>
      <c r="I194" s="61">
        <v>61.840000000000011</v>
      </c>
      <c r="J194" s="61">
        <v>11.110000000000001</v>
      </c>
      <c r="K194" s="61">
        <v>38.224935316946947</v>
      </c>
      <c r="L194" s="25">
        <v>103</v>
      </c>
      <c r="M194" s="61">
        <v>97.750000000000014</v>
      </c>
      <c r="N194" s="47">
        <v>43.756010230179015</v>
      </c>
    </row>
    <row r="195" spans="1:14" x14ac:dyDescent="0.2">
      <c r="A195" s="58" t="s">
        <v>134</v>
      </c>
      <c r="B195" s="59">
        <v>10</v>
      </c>
      <c r="C195" s="25">
        <v>10</v>
      </c>
      <c r="D195" s="25">
        <v>21</v>
      </c>
      <c r="E195" s="24">
        <v>403</v>
      </c>
      <c r="F195" s="25">
        <v>360</v>
      </c>
      <c r="G195" s="60">
        <v>43</v>
      </c>
      <c r="H195" s="24">
        <v>134</v>
      </c>
      <c r="I195" s="61">
        <v>108.57000000000002</v>
      </c>
      <c r="J195" s="61">
        <v>14.080000000000002</v>
      </c>
      <c r="K195" s="61">
        <v>40.827945104540852</v>
      </c>
      <c r="L195" s="25">
        <v>370</v>
      </c>
      <c r="M195" s="61">
        <v>354.7</v>
      </c>
      <c r="N195" s="47">
        <v>41.063039188046233</v>
      </c>
    </row>
    <row r="196" spans="1:14" ht="13.5" thickBot="1" x14ac:dyDescent="0.25">
      <c r="A196" s="71" t="s">
        <v>135</v>
      </c>
      <c r="B196" s="72">
        <v>4</v>
      </c>
      <c r="C196" s="30">
        <v>4</v>
      </c>
      <c r="D196" s="30">
        <v>6</v>
      </c>
      <c r="E196" s="29">
        <v>126</v>
      </c>
      <c r="F196" s="30">
        <v>110</v>
      </c>
      <c r="G196" s="73">
        <v>16</v>
      </c>
      <c r="H196" s="29">
        <v>39</v>
      </c>
      <c r="I196" s="74">
        <v>31.400000000000002</v>
      </c>
      <c r="J196" s="74">
        <v>7.9699999999999989</v>
      </c>
      <c r="K196" s="74">
        <v>37.184713375796171</v>
      </c>
      <c r="L196" s="30">
        <v>123</v>
      </c>
      <c r="M196" s="74">
        <v>111.34999999999997</v>
      </c>
      <c r="N196" s="48">
        <v>41.310731926358351</v>
      </c>
    </row>
    <row r="197" spans="1:14" ht="13.5" thickBot="1" x14ac:dyDescent="0.25">
      <c r="A197" s="1193" t="s">
        <v>115</v>
      </c>
      <c r="B197" s="1194">
        <v>65</v>
      </c>
      <c r="C197" s="1187">
        <v>72</v>
      </c>
      <c r="D197" s="1187">
        <v>133</v>
      </c>
      <c r="E197" s="1186">
        <v>2813</v>
      </c>
      <c r="F197" s="1187">
        <v>2496</v>
      </c>
      <c r="G197" s="1195">
        <v>317</v>
      </c>
      <c r="H197" s="1186">
        <v>1150</v>
      </c>
      <c r="I197" s="1189">
        <v>862.29000000000065</v>
      </c>
      <c r="J197" s="1189">
        <v>235.52000000000015</v>
      </c>
      <c r="K197" s="1189">
        <v>40.642138955571767</v>
      </c>
      <c r="L197" s="1187">
        <v>2755</v>
      </c>
      <c r="M197" s="1189">
        <v>2548.8100000000018</v>
      </c>
      <c r="N197" s="1191">
        <v>41.50731910185533</v>
      </c>
    </row>
    <row r="199" spans="1:14" ht="13.5" thickBot="1" x14ac:dyDescent="0.25">
      <c r="A199" s="11" t="s">
        <v>394</v>
      </c>
      <c r="D199" s="51"/>
      <c r="E199" s="10"/>
      <c r="F199" s="10"/>
      <c r="G199" s="10"/>
      <c r="H199" s="10"/>
      <c r="I199" s="51"/>
      <c r="J199" s="51"/>
      <c r="K199" s="51"/>
    </row>
    <row r="200" spans="1:14" ht="12.75" customHeight="1" x14ac:dyDescent="0.2">
      <c r="A200" s="1054" t="s">
        <v>113</v>
      </c>
      <c r="B200" s="1015" t="s">
        <v>336</v>
      </c>
      <c r="C200" s="1016"/>
      <c r="D200" s="1017"/>
      <c r="E200" s="1040" t="s">
        <v>8</v>
      </c>
      <c r="F200" s="1030"/>
      <c r="G200" s="1030"/>
      <c r="H200" s="1036" t="s">
        <v>337</v>
      </c>
      <c r="I200" s="1016"/>
      <c r="J200" s="1016"/>
      <c r="K200" s="1016"/>
      <c r="L200" s="1016"/>
      <c r="M200" s="1016"/>
      <c r="N200" s="1037"/>
    </row>
    <row r="201" spans="1:14" ht="12.75" customHeight="1" x14ac:dyDescent="0.2">
      <c r="A201" s="1055"/>
      <c r="B201" s="1018"/>
      <c r="C201" s="1019"/>
      <c r="D201" s="1020"/>
      <c r="E201" s="1041"/>
      <c r="F201" s="1042"/>
      <c r="G201" s="1042"/>
      <c r="H201" s="1038" t="s">
        <v>114</v>
      </c>
      <c r="I201" s="1019"/>
      <c r="J201" s="1019"/>
      <c r="K201" s="1019"/>
      <c r="L201" s="1019" t="s">
        <v>338</v>
      </c>
      <c r="M201" s="1019"/>
      <c r="N201" s="1039"/>
    </row>
    <row r="202" spans="1:14" ht="12.75" customHeight="1" x14ac:dyDescent="0.2">
      <c r="A202" s="1055"/>
      <c r="B202" s="1018" t="s">
        <v>339</v>
      </c>
      <c r="C202" s="1019" t="s">
        <v>340</v>
      </c>
      <c r="D202" s="1020" t="s">
        <v>341</v>
      </c>
      <c r="E202" s="1043" t="s">
        <v>115</v>
      </c>
      <c r="F202" s="1049" t="s">
        <v>342</v>
      </c>
      <c r="G202" s="1051" t="s">
        <v>343</v>
      </c>
      <c r="H202" s="1038" t="s">
        <v>118</v>
      </c>
      <c r="I202" s="1045" t="s">
        <v>119</v>
      </c>
      <c r="J202" s="1045"/>
      <c r="K202" s="1045" t="s">
        <v>344</v>
      </c>
      <c r="L202" s="1019" t="s">
        <v>118</v>
      </c>
      <c r="M202" s="1045" t="s">
        <v>119</v>
      </c>
      <c r="N202" s="1047" t="s">
        <v>344</v>
      </c>
    </row>
    <row r="203" spans="1:14" ht="26.25" thickBot="1" x14ac:dyDescent="0.25">
      <c r="A203" s="1056"/>
      <c r="B203" s="1033"/>
      <c r="C203" s="1034"/>
      <c r="D203" s="1035"/>
      <c r="E203" s="1044"/>
      <c r="F203" s="1050"/>
      <c r="G203" s="1052"/>
      <c r="H203" s="1053"/>
      <c r="I203" s="52" t="s">
        <v>345</v>
      </c>
      <c r="J203" s="52" t="s">
        <v>346</v>
      </c>
      <c r="K203" s="1046"/>
      <c r="L203" s="1034"/>
      <c r="M203" s="1046"/>
      <c r="N203" s="1048"/>
    </row>
    <row r="204" spans="1:14" x14ac:dyDescent="0.2">
      <c r="A204" s="53" t="s">
        <v>121</v>
      </c>
      <c r="B204" s="54">
        <v>5</v>
      </c>
      <c r="C204" s="19">
        <v>5</v>
      </c>
      <c r="D204" s="19">
        <v>22</v>
      </c>
      <c r="E204" s="18">
        <f>SUM(F204:G204)</f>
        <v>441</v>
      </c>
      <c r="F204" s="19">
        <f>344-17</f>
        <v>327</v>
      </c>
      <c r="G204" s="55">
        <f>123-9</f>
        <v>114</v>
      </c>
      <c r="H204" s="21">
        <v>184</v>
      </c>
      <c r="I204" s="56">
        <v>109.12</v>
      </c>
      <c r="J204" s="56">
        <v>48.660000000000039</v>
      </c>
      <c r="K204" s="56">
        <v>44.490010997067401</v>
      </c>
      <c r="L204" s="57">
        <v>355</v>
      </c>
      <c r="M204" s="56">
        <v>316.68</v>
      </c>
      <c r="N204" s="46">
        <v>44.493305545029699</v>
      </c>
    </row>
    <row r="205" spans="1:14" x14ac:dyDescent="0.2">
      <c r="A205" s="58" t="s">
        <v>123</v>
      </c>
      <c r="B205" s="59">
        <v>9</v>
      </c>
      <c r="C205" s="25">
        <v>9</v>
      </c>
      <c r="D205" s="25">
        <v>31</v>
      </c>
      <c r="E205" s="24">
        <f t="shared" ref="E205:E217" si="0">SUM(F205:G205)</f>
        <v>439</v>
      </c>
      <c r="F205" s="25">
        <v>388</v>
      </c>
      <c r="G205" s="60">
        <v>51</v>
      </c>
      <c r="H205" s="24">
        <v>148</v>
      </c>
      <c r="I205" s="61">
        <v>90.76</v>
      </c>
      <c r="J205" s="61">
        <v>17.93</v>
      </c>
      <c r="K205" s="61">
        <v>41.999008373732899</v>
      </c>
      <c r="L205" s="25">
        <v>350</v>
      </c>
      <c r="M205" s="61">
        <v>304.02999999999997</v>
      </c>
      <c r="N205" s="47">
        <v>46.260977535111699</v>
      </c>
    </row>
    <row r="206" spans="1:14" x14ac:dyDescent="0.2">
      <c r="A206" s="58" t="s">
        <v>124</v>
      </c>
      <c r="B206" s="59">
        <v>7</v>
      </c>
      <c r="C206" s="25">
        <v>7</v>
      </c>
      <c r="D206" s="25">
        <v>21</v>
      </c>
      <c r="E206" s="24">
        <f t="shared" si="0"/>
        <v>282</v>
      </c>
      <c r="F206" s="25">
        <v>248</v>
      </c>
      <c r="G206" s="60">
        <v>34</v>
      </c>
      <c r="H206" s="24">
        <v>113</v>
      </c>
      <c r="I206" s="61">
        <v>79.09</v>
      </c>
      <c r="J206" s="61">
        <v>8.7200000000000006</v>
      </c>
      <c r="K206" s="61">
        <v>38.560058161588103</v>
      </c>
      <c r="L206" s="25">
        <v>282</v>
      </c>
      <c r="M206" s="61">
        <v>261.13</v>
      </c>
      <c r="N206" s="47">
        <v>45.527112932256003</v>
      </c>
    </row>
    <row r="207" spans="1:14" x14ac:dyDescent="0.2">
      <c r="A207" s="58" t="s">
        <v>125</v>
      </c>
      <c r="B207" s="59">
        <v>6</v>
      </c>
      <c r="C207" s="25">
        <v>6</v>
      </c>
      <c r="D207" s="25">
        <v>15</v>
      </c>
      <c r="E207" s="24">
        <f t="shared" si="0"/>
        <v>174</v>
      </c>
      <c r="F207" s="25">
        <v>161</v>
      </c>
      <c r="G207" s="60">
        <v>13</v>
      </c>
      <c r="H207" s="24">
        <v>65</v>
      </c>
      <c r="I207" s="61">
        <v>51.2</v>
      </c>
      <c r="J207" s="61">
        <v>9.0300000000000011</v>
      </c>
      <c r="K207" s="61">
        <v>43.872460937500001</v>
      </c>
      <c r="L207" s="25">
        <v>242</v>
      </c>
      <c r="M207" s="61">
        <v>221.51</v>
      </c>
      <c r="N207" s="47">
        <v>43.397927858787398</v>
      </c>
    </row>
    <row r="208" spans="1:14" x14ac:dyDescent="0.2">
      <c r="A208" s="58" t="s">
        <v>126</v>
      </c>
      <c r="B208" s="59">
        <v>3</v>
      </c>
      <c r="C208" s="25">
        <v>4</v>
      </c>
      <c r="D208" s="25">
        <v>9</v>
      </c>
      <c r="E208" s="24">
        <f t="shared" si="0"/>
        <v>148</v>
      </c>
      <c r="F208" s="25">
        <v>130</v>
      </c>
      <c r="G208" s="60">
        <v>18</v>
      </c>
      <c r="H208" s="24">
        <v>49</v>
      </c>
      <c r="I208" s="61">
        <v>34.83</v>
      </c>
      <c r="J208" s="61">
        <v>2.29</v>
      </c>
      <c r="K208" s="61">
        <v>41.393195521102498</v>
      </c>
      <c r="L208" s="25">
        <v>173</v>
      </c>
      <c r="M208" s="61">
        <v>143.5</v>
      </c>
      <c r="N208" s="47">
        <v>46.8696864111498</v>
      </c>
    </row>
    <row r="209" spans="1:14" x14ac:dyDescent="0.2">
      <c r="A209" s="58" t="s">
        <v>127</v>
      </c>
      <c r="B209" s="59">
        <v>6</v>
      </c>
      <c r="C209" s="25">
        <v>10</v>
      </c>
      <c r="D209" s="25">
        <v>30</v>
      </c>
      <c r="E209" s="24">
        <f t="shared" si="0"/>
        <v>450</v>
      </c>
      <c r="F209" s="25">
        <v>380</v>
      </c>
      <c r="G209" s="60">
        <v>70</v>
      </c>
      <c r="H209" s="24">
        <v>157</v>
      </c>
      <c r="I209" s="61">
        <v>106.77</v>
      </c>
      <c r="J209" s="61">
        <v>18.100000000000001</v>
      </c>
      <c r="K209" s="61">
        <v>42.181933127282903</v>
      </c>
      <c r="L209" s="25">
        <v>467</v>
      </c>
      <c r="M209" s="61">
        <v>434.91</v>
      </c>
      <c r="N209" s="47">
        <v>45.497792646754498</v>
      </c>
    </row>
    <row r="210" spans="1:14" x14ac:dyDescent="0.2">
      <c r="A210" s="58" t="s">
        <v>128</v>
      </c>
      <c r="B210" s="59">
        <v>4</v>
      </c>
      <c r="C210" s="25">
        <v>4</v>
      </c>
      <c r="D210" s="25">
        <v>13</v>
      </c>
      <c r="E210" s="24">
        <f t="shared" si="0"/>
        <v>186</v>
      </c>
      <c r="F210" s="25">
        <v>160</v>
      </c>
      <c r="G210" s="60">
        <v>26</v>
      </c>
      <c r="H210" s="24">
        <v>56</v>
      </c>
      <c r="I210" s="61">
        <v>45.81</v>
      </c>
      <c r="J210" s="61">
        <v>5.0699999999999994</v>
      </c>
      <c r="K210" s="61">
        <v>40.347849814451003</v>
      </c>
      <c r="L210" s="25">
        <v>181</v>
      </c>
      <c r="M210" s="61">
        <v>167.18</v>
      </c>
      <c r="N210" s="47">
        <v>46.296985285321199</v>
      </c>
    </row>
    <row r="211" spans="1:14" x14ac:dyDescent="0.2">
      <c r="A211" s="58" t="s">
        <v>129</v>
      </c>
      <c r="B211" s="59">
        <v>4</v>
      </c>
      <c r="C211" s="25">
        <v>4</v>
      </c>
      <c r="D211" s="25">
        <v>12</v>
      </c>
      <c r="E211" s="24">
        <f t="shared" si="0"/>
        <v>263</v>
      </c>
      <c r="F211" s="25">
        <v>223</v>
      </c>
      <c r="G211" s="60">
        <v>40</v>
      </c>
      <c r="H211" s="24">
        <v>104</v>
      </c>
      <c r="I211" s="61">
        <v>69.540000000000006</v>
      </c>
      <c r="J211" s="61">
        <v>2.8099999999999996</v>
      </c>
      <c r="K211" s="61">
        <v>38.946793212539497</v>
      </c>
      <c r="L211" s="25">
        <v>339</v>
      </c>
      <c r="M211" s="61">
        <v>283.85000000000002</v>
      </c>
      <c r="N211" s="47">
        <v>44.7968116963185</v>
      </c>
    </row>
    <row r="212" spans="1:14" x14ac:dyDescent="0.2">
      <c r="A212" s="58" t="s">
        <v>130</v>
      </c>
      <c r="B212" s="59">
        <v>1</v>
      </c>
      <c r="C212" s="25">
        <v>4</v>
      </c>
      <c r="D212" s="25">
        <v>12</v>
      </c>
      <c r="E212" s="24">
        <f t="shared" si="0"/>
        <v>216</v>
      </c>
      <c r="F212" s="25">
        <v>190</v>
      </c>
      <c r="G212" s="60">
        <v>26</v>
      </c>
      <c r="H212" s="24">
        <v>57</v>
      </c>
      <c r="I212" s="61">
        <v>44.25</v>
      </c>
      <c r="J212" s="61">
        <v>4.1099999999999994</v>
      </c>
      <c r="K212" s="61">
        <v>38.961920903954798</v>
      </c>
      <c r="L212" s="25">
        <v>186</v>
      </c>
      <c r="M212" s="61">
        <v>169.44</v>
      </c>
      <c r="N212" s="47">
        <v>44.247285174693097</v>
      </c>
    </row>
    <row r="213" spans="1:14" x14ac:dyDescent="0.2">
      <c r="A213" s="58" t="s">
        <v>131</v>
      </c>
      <c r="B213" s="59">
        <v>5</v>
      </c>
      <c r="C213" s="25">
        <v>5</v>
      </c>
      <c r="D213" s="25">
        <v>18</v>
      </c>
      <c r="E213" s="24">
        <f t="shared" si="0"/>
        <v>253</v>
      </c>
      <c r="F213" s="25">
        <v>214</v>
      </c>
      <c r="G213" s="60">
        <v>39</v>
      </c>
      <c r="H213" s="24">
        <v>80</v>
      </c>
      <c r="I213" s="61">
        <v>62.59</v>
      </c>
      <c r="J213" s="61">
        <v>5.7900000000000009</v>
      </c>
      <c r="K213" s="61">
        <v>37.166400383447801</v>
      </c>
      <c r="L213" s="25">
        <v>241</v>
      </c>
      <c r="M213" s="61">
        <v>224.5</v>
      </c>
      <c r="N213" s="47">
        <v>44.897550111358598</v>
      </c>
    </row>
    <row r="214" spans="1:14" x14ac:dyDescent="0.2">
      <c r="A214" s="58" t="s">
        <v>132</v>
      </c>
      <c r="B214" s="59">
        <v>7</v>
      </c>
      <c r="C214" s="25">
        <v>7</v>
      </c>
      <c r="D214" s="25">
        <v>27</v>
      </c>
      <c r="E214" s="24">
        <f t="shared" si="0"/>
        <v>343</v>
      </c>
      <c r="F214" s="25">
        <v>284</v>
      </c>
      <c r="G214" s="60">
        <v>59</v>
      </c>
      <c r="H214" s="24">
        <v>132</v>
      </c>
      <c r="I214" s="61">
        <v>101</v>
      </c>
      <c r="J214" s="61">
        <v>27.830000000000016</v>
      </c>
      <c r="K214" s="61">
        <v>44.0982178217822</v>
      </c>
      <c r="L214" s="25">
        <v>388</v>
      </c>
      <c r="M214" s="61">
        <v>360.05</v>
      </c>
      <c r="N214" s="47">
        <v>46.490140258297501</v>
      </c>
    </row>
    <row r="215" spans="1:14" x14ac:dyDescent="0.2">
      <c r="A215" s="58" t="s">
        <v>133</v>
      </c>
      <c r="B215" s="59">
        <v>5</v>
      </c>
      <c r="C215" s="25">
        <v>5</v>
      </c>
      <c r="D215" s="25">
        <v>20</v>
      </c>
      <c r="E215" s="24">
        <f t="shared" si="0"/>
        <v>314</v>
      </c>
      <c r="F215" s="25">
        <v>283</v>
      </c>
      <c r="G215" s="60">
        <v>31</v>
      </c>
      <c r="H215" s="24">
        <v>120</v>
      </c>
      <c r="I215" s="61">
        <v>76.709999999999994</v>
      </c>
      <c r="J215" s="61">
        <v>21.67</v>
      </c>
      <c r="K215" s="61">
        <v>42.569482466432</v>
      </c>
      <c r="L215" s="25">
        <v>213</v>
      </c>
      <c r="M215" s="61">
        <v>191.68</v>
      </c>
      <c r="N215" s="47">
        <v>44.549874791318899</v>
      </c>
    </row>
    <row r="216" spans="1:14" x14ac:dyDescent="0.2">
      <c r="A216" s="58" t="s">
        <v>134</v>
      </c>
      <c r="B216" s="59">
        <v>10</v>
      </c>
      <c r="C216" s="25">
        <v>10</v>
      </c>
      <c r="D216" s="25">
        <v>32</v>
      </c>
      <c r="E216" s="24">
        <f t="shared" si="0"/>
        <v>482</v>
      </c>
      <c r="F216" s="25">
        <v>414</v>
      </c>
      <c r="G216" s="60">
        <v>68</v>
      </c>
      <c r="H216" s="24">
        <v>187</v>
      </c>
      <c r="I216" s="61">
        <v>129.65</v>
      </c>
      <c r="J216" s="61">
        <v>18.440000000000005</v>
      </c>
      <c r="K216" s="61">
        <v>39.187234863092897</v>
      </c>
      <c r="L216" s="25">
        <v>516</v>
      </c>
      <c r="M216" s="61">
        <v>485.65</v>
      </c>
      <c r="N216" s="47">
        <v>44.502965098321802</v>
      </c>
    </row>
    <row r="217" spans="1:14" ht="13.5" thickBot="1" x14ac:dyDescent="0.25">
      <c r="A217" s="71" t="s">
        <v>135</v>
      </c>
      <c r="B217" s="72">
        <v>5</v>
      </c>
      <c r="C217" s="30">
        <v>5</v>
      </c>
      <c r="D217" s="30">
        <v>16</v>
      </c>
      <c r="E217" s="29">
        <f t="shared" si="0"/>
        <v>198</v>
      </c>
      <c r="F217" s="30">
        <v>177</v>
      </c>
      <c r="G217" s="73">
        <v>21</v>
      </c>
      <c r="H217" s="29">
        <v>68</v>
      </c>
      <c r="I217" s="74">
        <v>50.35</v>
      </c>
      <c r="J217" s="74">
        <v>8.07</v>
      </c>
      <c r="K217" s="74">
        <v>39.981628599801397</v>
      </c>
      <c r="L217" s="30">
        <v>207</v>
      </c>
      <c r="M217" s="74">
        <v>180.86</v>
      </c>
      <c r="N217" s="48">
        <v>45.023222381952898</v>
      </c>
    </row>
    <row r="218" spans="1:14" ht="13.5" thickBot="1" x14ac:dyDescent="0.25">
      <c r="A218" s="1193" t="s">
        <v>115</v>
      </c>
      <c r="B218" s="1194">
        <v>77</v>
      </c>
      <c r="C218" s="1187">
        <v>85</v>
      </c>
      <c r="D218" s="1187">
        <v>279</v>
      </c>
      <c r="E218" s="1186">
        <f t="shared" ref="E218:G218" si="1">SUM(E204:E217)</f>
        <v>4189</v>
      </c>
      <c r="F218" s="1187">
        <f t="shared" si="1"/>
        <v>3579</v>
      </c>
      <c r="G218" s="1195">
        <f t="shared" si="1"/>
        <v>610</v>
      </c>
      <c r="H218" s="1186">
        <v>1494</v>
      </c>
      <c r="I218" s="1189">
        <v>1051.67</v>
      </c>
      <c r="J218" s="1189">
        <v>198.52000000000004</v>
      </c>
      <c r="K218" s="1189">
        <v>41.199411412325198</v>
      </c>
      <c r="L218" s="1187">
        <v>4138</v>
      </c>
      <c r="M218" s="1189">
        <v>3744.97</v>
      </c>
      <c r="N218" s="1191">
        <v>45.1901630720673</v>
      </c>
    </row>
    <row r="220" spans="1:14" ht="13.5" thickBot="1" x14ac:dyDescent="0.25">
      <c r="A220" s="11" t="s">
        <v>395</v>
      </c>
      <c r="D220" s="51"/>
      <c r="E220" s="10"/>
      <c r="F220" s="10"/>
      <c r="G220" s="10"/>
      <c r="H220" s="10"/>
      <c r="I220" s="51"/>
      <c r="J220" s="51"/>
      <c r="K220" s="51"/>
    </row>
    <row r="221" spans="1:14" ht="12.75" customHeight="1" x14ac:dyDescent="0.2">
      <c r="A221" s="1054" t="s">
        <v>113</v>
      </c>
      <c r="B221" s="1015" t="s">
        <v>336</v>
      </c>
      <c r="C221" s="1016"/>
      <c r="D221" s="1017"/>
      <c r="E221" s="1040" t="s">
        <v>8</v>
      </c>
      <c r="F221" s="1030"/>
      <c r="G221" s="1030"/>
      <c r="H221" s="1036" t="s">
        <v>337</v>
      </c>
      <c r="I221" s="1016"/>
      <c r="J221" s="1016"/>
      <c r="K221" s="1016"/>
      <c r="L221" s="1016"/>
      <c r="M221" s="1016"/>
      <c r="N221" s="1037"/>
    </row>
    <row r="222" spans="1:14" ht="12.75" customHeight="1" x14ac:dyDescent="0.2">
      <c r="A222" s="1055"/>
      <c r="B222" s="1018"/>
      <c r="C222" s="1019"/>
      <c r="D222" s="1020"/>
      <c r="E222" s="1041"/>
      <c r="F222" s="1042"/>
      <c r="G222" s="1042"/>
      <c r="H222" s="1038" t="s">
        <v>114</v>
      </c>
      <c r="I222" s="1019"/>
      <c r="J222" s="1019"/>
      <c r="K222" s="1019"/>
      <c r="L222" s="1019" t="s">
        <v>338</v>
      </c>
      <c r="M222" s="1019"/>
      <c r="N222" s="1039"/>
    </row>
    <row r="223" spans="1:14" ht="12.75" customHeight="1" x14ac:dyDescent="0.2">
      <c r="A223" s="1055"/>
      <c r="B223" s="1018" t="s">
        <v>339</v>
      </c>
      <c r="C223" s="1019" t="s">
        <v>340</v>
      </c>
      <c r="D223" s="1020" t="s">
        <v>341</v>
      </c>
      <c r="E223" s="1043" t="s">
        <v>115</v>
      </c>
      <c r="F223" s="1049" t="s">
        <v>342</v>
      </c>
      <c r="G223" s="1051" t="s">
        <v>343</v>
      </c>
      <c r="H223" s="1038" t="s">
        <v>118</v>
      </c>
      <c r="I223" s="1045" t="s">
        <v>119</v>
      </c>
      <c r="J223" s="1045"/>
      <c r="K223" s="1045" t="s">
        <v>344</v>
      </c>
      <c r="L223" s="1019" t="s">
        <v>118</v>
      </c>
      <c r="M223" s="1045" t="s">
        <v>119</v>
      </c>
      <c r="N223" s="1047" t="s">
        <v>344</v>
      </c>
    </row>
    <row r="224" spans="1:14" ht="26.25" thickBot="1" x14ac:dyDescent="0.25">
      <c r="A224" s="1056"/>
      <c r="B224" s="1033"/>
      <c r="C224" s="1034"/>
      <c r="D224" s="1035"/>
      <c r="E224" s="1044"/>
      <c r="F224" s="1050"/>
      <c r="G224" s="1052"/>
      <c r="H224" s="1053"/>
      <c r="I224" s="52" t="s">
        <v>345</v>
      </c>
      <c r="J224" s="52" t="s">
        <v>346</v>
      </c>
      <c r="K224" s="1046"/>
      <c r="L224" s="1034"/>
      <c r="M224" s="1046"/>
      <c r="N224" s="1048"/>
    </row>
    <row r="225" spans="1:14" x14ac:dyDescent="0.2">
      <c r="A225" s="53" t="s">
        <v>121</v>
      </c>
      <c r="B225" s="54">
        <v>3</v>
      </c>
      <c r="C225" s="19">
        <v>3</v>
      </c>
      <c r="D225" s="19">
        <v>6</v>
      </c>
      <c r="E225" s="18">
        <f>SUM(F225:G225)</f>
        <v>182</v>
      </c>
      <c r="F225" s="19">
        <v>139</v>
      </c>
      <c r="G225" s="55">
        <v>43</v>
      </c>
      <c r="H225" s="21">
        <v>49</v>
      </c>
      <c r="I225" s="56">
        <v>39.18</v>
      </c>
      <c r="J225" s="56">
        <v>3.53</v>
      </c>
      <c r="K225" s="56">
        <v>42.967330270546199</v>
      </c>
      <c r="L225" s="57">
        <v>255</v>
      </c>
      <c r="M225" s="56">
        <v>224.62</v>
      </c>
      <c r="N225" s="46">
        <v>42.915457216632497</v>
      </c>
    </row>
    <row r="226" spans="1:14" x14ac:dyDescent="0.2">
      <c r="A226" s="58" t="s">
        <v>123</v>
      </c>
      <c r="B226" s="59">
        <v>2</v>
      </c>
      <c r="C226" s="25">
        <v>2</v>
      </c>
      <c r="D226" s="25">
        <v>5</v>
      </c>
      <c r="E226" s="24">
        <f t="shared" ref="E226:E238" si="2">SUM(F226:G226)</f>
        <v>52</v>
      </c>
      <c r="F226" s="25">
        <v>35</v>
      </c>
      <c r="G226" s="60">
        <v>17</v>
      </c>
      <c r="H226" s="24">
        <v>35</v>
      </c>
      <c r="I226" s="61">
        <v>12.2</v>
      </c>
      <c r="J226" s="61">
        <v>0</v>
      </c>
      <c r="K226" s="61">
        <v>42.540983606557397</v>
      </c>
      <c r="L226" s="25">
        <v>53</v>
      </c>
      <c r="M226" s="61">
        <v>46.25</v>
      </c>
      <c r="N226" s="47">
        <v>42.711891891891902</v>
      </c>
    </row>
    <row r="227" spans="1:14" x14ac:dyDescent="0.2">
      <c r="A227" s="58" t="s">
        <v>124</v>
      </c>
      <c r="B227" s="59">
        <v>1</v>
      </c>
      <c r="C227" s="25">
        <v>1</v>
      </c>
      <c r="D227" s="25">
        <v>4</v>
      </c>
      <c r="E227" s="24">
        <f t="shared" si="2"/>
        <v>85</v>
      </c>
      <c r="F227" s="25">
        <v>56</v>
      </c>
      <c r="G227" s="60">
        <v>29</v>
      </c>
      <c r="H227" s="24">
        <v>32</v>
      </c>
      <c r="I227" s="61">
        <v>22.06</v>
      </c>
      <c r="J227" s="61">
        <v>2.46</v>
      </c>
      <c r="K227" s="61">
        <v>36.807343608340901</v>
      </c>
      <c r="L227" s="25">
        <v>85</v>
      </c>
      <c r="M227" s="61">
        <v>78.2</v>
      </c>
      <c r="N227" s="47">
        <v>44.946291560102303</v>
      </c>
    </row>
    <row r="228" spans="1:14" x14ac:dyDescent="0.2">
      <c r="A228" s="58" t="s">
        <v>125</v>
      </c>
      <c r="B228" s="59">
        <v>2</v>
      </c>
      <c r="C228" s="25">
        <v>2</v>
      </c>
      <c r="D228" s="25">
        <v>4</v>
      </c>
      <c r="E228" s="24">
        <f t="shared" si="2"/>
        <v>101</v>
      </c>
      <c r="F228" s="25">
        <v>63</v>
      </c>
      <c r="G228" s="60">
        <v>38</v>
      </c>
      <c r="H228" s="24">
        <v>31</v>
      </c>
      <c r="I228" s="61">
        <v>26.98</v>
      </c>
      <c r="J228" s="61">
        <v>0.67</v>
      </c>
      <c r="K228" s="61">
        <v>38.526686434395799</v>
      </c>
      <c r="L228" s="25">
        <v>108</v>
      </c>
      <c r="M228" s="61">
        <v>99.1</v>
      </c>
      <c r="N228" s="47">
        <v>40.354692230070597</v>
      </c>
    </row>
    <row r="229" spans="1:14" x14ac:dyDescent="0.2">
      <c r="A229" s="58" t="s">
        <v>126</v>
      </c>
      <c r="B229" s="59">
        <v>0</v>
      </c>
      <c r="C229" s="25">
        <v>0</v>
      </c>
      <c r="D229" s="25">
        <v>0</v>
      </c>
      <c r="E229" s="24">
        <f t="shared" si="2"/>
        <v>0</v>
      </c>
      <c r="F229" s="25">
        <v>0</v>
      </c>
      <c r="G229" s="60">
        <v>0</v>
      </c>
      <c r="H229" s="24">
        <v>0</v>
      </c>
      <c r="I229" s="61">
        <v>0</v>
      </c>
      <c r="J229" s="61">
        <v>0</v>
      </c>
      <c r="K229" s="61">
        <v>0</v>
      </c>
      <c r="L229" s="25">
        <v>0</v>
      </c>
      <c r="M229" s="61">
        <v>0</v>
      </c>
      <c r="N229" s="47">
        <v>0</v>
      </c>
    </row>
    <row r="230" spans="1:14" x14ac:dyDescent="0.2">
      <c r="A230" s="58" t="s">
        <v>127</v>
      </c>
      <c r="B230" s="59">
        <v>1</v>
      </c>
      <c r="C230" s="25">
        <v>1</v>
      </c>
      <c r="D230" s="25">
        <v>3</v>
      </c>
      <c r="E230" s="24">
        <f t="shared" si="2"/>
        <v>62</v>
      </c>
      <c r="F230" s="25">
        <v>45</v>
      </c>
      <c r="G230" s="60">
        <v>17</v>
      </c>
      <c r="H230" s="24">
        <v>11</v>
      </c>
      <c r="I230" s="61">
        <v>11</v>
      </c>
      <c r="J230" s="61">
        <v>0</v>
      </c>
      <c r="K230" s="61">
        <v>37.409090909090899</v>
      </c>
      <c r="L230" s="25">
        <v>72</v>
      </c>
      <c r="M230" s="61">
        <v>66.25</v>
      </c>
      <c r="N230" s="47">
        <v>46.873584905660401</v>
      </c>
    </row>
    <row r="231" spans="1:14" x14ac:dyDescent="0.2">
      <c r="A231" s="58" t="s">
        <v>128</v>
      </c>
      <c r="B231" s="59">
        <v>0</v>
      </c>
      <c r="C231" s="25">
        <v>0</v>
      </c>
      <c r="D231" s="25">
        <v>0</v>
      </c>
      <c r="E231" s="24">
        <f t="shared" si="2"/>
        <v>0</v>
      </c>
      <c r="F231" s="25">
        <v>0</v>
      </c>
      <c r="G231" s="60">
        <v>0</v>
      </c>
      <c r="H231" s="24">
        <v>0</v>
      </c>
      <c r="I231" s="61">
        <v>0</v>
      </c>
      <c r="J231" s="61">
        <v>0</v>
      </c>
      <c r="K231" s="61">
        <v>0</v>
      </c>
      <c r="L231" s="25">
        <v>0</v>
      </c>
      <c r="M231" s="61">
        <v>0</v>
      </c>
      <c r="N231" s="47">
        <v>0</v>
      </c>
    </row>
    <row r="232" spans="1:14" x14ac:dyDescent="0.2">
      <c r="A232" s="58" t="s">
        <v>129</v>
      </c>
      <c r="B232" s="59">
        <v>0</v>
      </c>
      <c r="C232" s="25">
        <v>0</v>
      </c>
      <c r="D232" s="25">
        <v>0</v>
      </c>
      <c r="E232" s="24">
        <f t="shared" si="2"/>
        <v>0</v>
      </c>
      <c r="F232" s="25">
        <v>0</v>
      </c>
      <c r="G232" s="60">
        <v>0</v>
      </c>
      <c r="H232" s="24">
        <v>0</v>
      </c>
      <c r="I232" s="61">
        <v>0</v>
      </c>
      <c r="J232" s="61">
        <v>0</v>
      </c>
      <c r="K232" s="61">
        <v>0</v>
      </c>
      <c r="L232" s="25">
        <v>0</v>
      </c>
      <c r="M232" s="61">
        <v>0</v>
      </c>
      <c r="N232" s="47">
        <v>0</v>
      </c>
    </row>
    <row r="233" spans="1:14" x14ac:dyDescent="0.2">
      <c r="A233" s="58" t="s">
        <v>130</v>
      </c>
      <c r="B233" s="59">
        <v>0</v>
      </c>
      <c r="C233" s="25">
        <v>0</v>
      </c>
      <c r="D233" s="25">
        <v>0</v>
      </c>
      <c r="E233" s="24">
        <f t="shared" si="2"/>
        <v>0</v>
      </c>
      <c r="F233" s="25">
        <v>0</v>
      </c>
      <c r="G233" s="60">
        <v>0</v>
      </c>
      <c r="H233" s="24">
        <v>0</v>
      </c>
      <c r="I233" s="61">
        <v>0</v>
      </c>
      <c r="J233" s="61">
        <v>0</v>
      </c>
      <c r="K233" s="61">
        <v>0</v>
      </c>
      <c r="L233" s="25">
        <v>0</v>
      </c>
      <c r="M233" s="61">
        <v>0</v>
      </c>
      <c r="N233" s="47">
        <v>0</v>
      </c>
    </row>
    <row r="234" spans="1:14" x14ac:dyDescent="0.2">
      <c r="A234" s="58" t="s">
        <v>131</v>
      </c>
      <c r="B234" s="59">
        <v>0</v>
      </c>
      <c r="C234" s="25">
        <v>0</v>
      </c>
      <c r="D234" s="25">
        <v>0</v>
      </c>
      <c r="E234" s="24">
        <f t="shared" si="2"/>
        <v>0</v>
      </c>
      <c r="F234" s="25">
        <v>0</v>
      </c>
      <c r="G234" s="60">
        <v>0</v>
      </c>
      <c r="H234" s="24">
        <v>0</v>
      </c>
      <c r="I234" s="61">
        <v>0</v>
      </c>
      <c r="J234" s="61">
        <v>0</v>
      </c>
      <c r="K234" s="61">
        <v>0</v>
      </c>
      <c r="L234" s="25">
        <v>0</v>
      </c>
      <c r="M234" s="61">
        <v>0</v>
      </c>
      <c r="N234" s="47">
        <v>0</v>
      </c>
    </row>
    <row r="235" spans="1:14" x14ac:dyDescent="0.2">
      <c r="A235" s="58" t="s">
        <v>132</v>
      </c>
      <c r="B235" s="59">
        <v>3</v>
      </c>
      <c r="C235" s="25">
        <v>3</v>
      </c>
      <c r="D235" s="25">
        <v>11</v>
      </c>
      <c r="E235" s="24">
        <f t="shared" si="2"/>
        <v>161</v>
      </c>
      <c r="F235" s="25">
        <v>112</v>
      </c>
      <c r="G235" s="60">
        <v>49</v>
      </c>
      <c r="H235" s="24">
        <v>47</v>
      </c>
      <c r="I235" s="61">
        <v>24.81</v>
      </c>
      <c r="J235" s="61">
        <v>2.6100000000000003</v>
      </c>
      <c r="K235" s="61">
        <v>49.285167271261599</v>
      </c>
      <c r="L235" s="25">
        <v>163</v>
      </c>
      <c r="M235" s="61">
        <v>148.11000000000001</v>
      </c>
      <c r="N235" s="47">
        <v>45.969583417730099</v>
      </c>
    </row>
    <row r="236" spans="1:14" x14ac:dyDescent="0.2">
      <c r="A236" s="58" t="s">
        <v>133</v>
      </c>
      <c r="B236" s="59">
        <v>1</v>
      </c>
      <c r="C236" s="25">
        <v>1</v>
      </c>
      <c r="D236" s="25">
        <v>3</v>
      </c>
      <c r="E236" s="24">
        <f t="shared" si="2"/>
        <v>46</v>
      </c>
      <c r="F236" s="25">
        <v>35</v>
      </c>
      <c r="G236" s="60">
        <v>11</v>
      </c>
      <c r="H236" s="24">
        <v>11</v>
      </c>
      <c r="I236" s="61">
        <v>10.5</v>
      </c>
      <c r="J236" s="61">
        <v>0.4</v>
      </c>
      <c r="K236" s="61">
        <v>41.547619047619001</v>
      </c>
      <c r="L236" s="25">
        <v>46</v>
      </c>
      <c r="M236" s="61">
        <v>40.549999999999997</v>
      </c>
      <c r="N236" s="47">
        <v>44.385326757089999</v>
      </c>
    </row>
    <row r="237" spans="1:14" x14ac:dyDescent="0.2">
      <c r="A237" s="58" t="s">
        <v>134</v>
      </c>
      <c r="B237" s="59">
        <v>1</v>
      </c>
      <c r="C237" s="25">
        <v>1</v>
      </c>
      <c r="D237" s="25">
        <v>3</v>
      </c>
      <c r="E237" s="24">
        <f t="shared" si="2"/>
        <v>70</v>
      </c>
      <c r="F237" s="25">
        <v>26</v>
      </c>
      <c r="G237" s="60">
        <v>44</v>
      </c>
      <c r="H237" s="24">
        <v>29</v>
      </c>
      <c r="I237" s="61">
        <v>27.22</v>
      </c>
      <c r="J237" s="61">
        <v>1.17</v>
      </c>
      <c r="K237" s="61">
        <v>39.307494489346098</v>
      </c>
      <c r="L237" s="25">
        <v>140</v>
      </c>
      <c r="M237" s="61">
        <v>127.18</v>
      </c>
      <c r="N237" s="47">
        <v>43.755150180846002</v>
      </c>
    </row>
    <row r="238" spans="1:14" ht="13.5" thickBot="1" x14ac:dyDescent="0.25">
      <c r="A238" s="71" t="s">
        <v>135</v>
      </c>
      <c r="B238" s="72">
        <v>1</v>
      </c>
      <c r="C238" s="30">
        <v>1</v>
      </c>
      <c r="D238" s="30">
        <v>2</v>
      </c>
      <c r="E238" s="29">
        <f t="shared" si="2"/>
        <v>54</v>
      </c>
      <c r="F238" s="30">
        <v>40</v>
      </c>
      <c r="G238" s="73">
        <v>14</v>
      </c>
      <c r="H238" s="29">
        <v>10</v>
      </c>
      <c r="I238" s="74">
        <v>8</v>
      </c>
      <c r="J238" s="74">
        <v>0.26</v>
      </c>
      <c r="K238" s="74">
        <v>45.325000000000003</v>
      </c>
      <c r="L238" s="30">
        <v>76</v>
      </c>
      <c r="M238" s="74">
        <v>66.95</v>
      </c>
      <c r="N238" s="48">
        <v>40.250560119492199</v>
      </c>
    </row>
    <row r="239" spans="1:14" ht="13.5" thickBot="1" x14ac:dyDescent="0.25">
      <c r="A239" s="1193" t="s">
        <v>115</v>
      </c>
      <c r="B239" s="1194">
        <f>SUM(B225:B238)</f>
        <v>15</v>
      </c>
      <c r="C239" s="1187">
        <f t="shared" ref="C239:G239" si="3">SUM(C225:C238)</f>
        <v>15</v>
      </c>
      <c r="D239" s="1187">
        <f t="shared" si="3"/>
        <v>41</v>
      </c>
      <c r="E239" s="1186">
        <f t="shared" si="3"/>
        <v>813</v>
      </c>
      <c r="F239" s="1187">
        <f t="shared" si="3"/>
        <v>551</v>
      </c>
      <c r="G239" s="1195">
        <f t="shared" si="3"/>
        <v>262</v>
      </c>
      <c r="H239" s="1186">
        <v>252</v>
      </c>
      <c r="I239" s="1189">
        <v>181.95</v>
      </c>
      <c r="J239" s="1189">
        <v>11.100000000000001</v>
      </c>
      <c r="K239" s="1189">
        <v>41.533086012640801</v>
      </c>
      <c r="L239" s="1187">
        <v>995</v>
      </c>
      <c r="M239" s="1189">
        <v>897.21</v>
      </c>
      <c r="N239" s="1191">
        <v>43.582165825169099</v>
      </c>
    </row>
    <row r="241" spans="1:14" ht="13.5" thickBot="1" x14ac:dyDescent="0.25">
      <c r="A241" s="11" t="s">
        <v>396</v>
      </c>
      <c r="D241" s="51"/>
      <c r="E241" s="10"/>
      <c r="F241" s="10"/>
      <c r="G241" s="10"/>
      <c r="H241" s="10"/>
      <c r="I241" s="51"/>
      <c r="J241" s="51"/>
      <c r="K241" s="51"/>
    </row>
    <row r="242" spans="1:14" ht="12.75" customHeight="1" x14ac:dyDescent="0.2">
      <c r="A242" s="1054" t="s">
        <v>113</v>
      </c>
      <c r="B242" s="1015" t="s">
        <v>336</v>
      </c>
      <c r="C242" s="1016"/>
      <c r="D242" s="1017"/>
      <c r="E242" s="1040" t="s">
        <v>8</v>
      </c>
      <c r="F242" s="1030"/>
      <c r="G242" s="1030"/>
      <c r="H242" s="1036" t="s">
        <v>337</v>
      </c>
      <c r="I242" s="1016"/>
      <c r="J242" s="1016"/>
      <c r="K242" s="1016"/>
      <c r="L242" s="1016"/>
      <c r="M242" s="1016"/>
      <c r="N242" s="1037"/>
    </row>
    <row r="243" spans="1:14" ht="12.75" customHeight="1" x14ac:dyDescent="0.2">
      <c r="A243" s="1055"/>
      <c r="B243" s="1018"/>
      <c r="C243" s="1019"/>
      <c r="D243" s="1020"/>
      <c r="E243" s="1041"/>
      <c r="F243" s="1042"/>
      <c r="G243" s="1042"/>
      <c r="H243" s="1038" t="s">
        <v>114</v>
      </c>
      <c r="I243" s="1019"/>
      <c r="J243" s="1019"/>
      <c r="K243" s="1019"/>
      <c r="L243" s="1019" t="s">
        <v>338</v>
      </c>
      <c r="M243" s="1019"/>
      <c r="N243" s="1039"/>
    </row>
    <row r="244" spans="1:14" ht="12.75" customHeight="1" x14ac:dyDescent="0.2">
      <c r="A244" s="1055"/>
      <c r="B244" s="1018" t="s">
        <v>339</v>
      </c>
      <c r="C244" s="1019" t="s">
        <v>340</v>
      </c>
      <c r="D244" s="1020" t="s">
        <v>341</v>
      </c>
      <c r="E244" s="1043" t="s">
        <v>115</v>
      </c>
      <c r="F244" s="1049" t="s">
        <v>342</v>
      </c>
      <c r="G244" s="1051" t="s">
        <v>343</v>
      </c>
      <c r="H244" s="1038" t="s">
        <v>118</v>
      </c>
      <c r="I244" s="1045" t="s">
        <v>119</v>
      </c>
      <c r="J244" s="1045"/>
      <c r="K244" s="1045" t="s">
        <v>344</v>
      </c>
      <c r="L244" s="1019" t="s">
        <v>118</v>
      </c>
      <c r="M244" s="1045" t="s">
        <v>119</v>
      </c>
      <c r="N244" s="1047" t="s">
        <v>344</v>
      </c>
    </row>
    <row r="245" spans="1:14" ht="26.25" thickBot="1" x14ac:dyDescent="0.25">
      <c r="A245" s="1056"/>
      <c r="B245" s="1033"/>
      <c r="C245" s="1034"/>
      <c r="D245" s="1035"/>
      <c r="E245" s="1044"/>
      <c r="F245" s="1050"/>
      <c r="G245" s="1052"/>
      <c r="H245" s="1053"/>
      <c r="I245" s="52" t="s">
        <v>345</v>
      </c>
      <c r="J245" s="52" t="s">
        <v>346</v>
      </c>
      <c r="K245" s="1046"/>
      <c r="L245" s="1034"/>
      <c r="M245" s="1046"/>
      <c r="N245" s="1048"/>
    </row>
    <row r="246" spans="1:14" x14ac:dyDescent="0.2">
      <c r="A246" s="53" t="s">
        <v>121</v>
      </c>
      <c r="B246" s="54">
        <v>6</v>
      </c>
      <c r="C246" s="19">
        <v>6</v>
      </c>
      <c r="D246" s="19">
        <v>6</v>
      </c>
      <c r="E246" s="18">
        <v>289</v>
      </c>
      <c r="F246" s="19">
        <v>289</v>
      </c>
      <c r="G246" s="55">
        <v>0</v>
      </c>
      <c r="H246" s="21">
        <v>101</v>
      </c>
      <c r="I246" s="56">
        <v>78.31</v>
      </c>
      <c r="J246" s="56">
        <v>33.39</v>
      </c>
      <c r="K246" s="56">
        <v>43.410803217979826</v>
      </c>
      <c r="L246" s="57">
        <v>213</v>
      </c>
      <c r="M246" s="56">
        <v>195.56</v>
      </c>
      <c r="N246" s="46">
        <v>45.758232767437107</v>
      </c>
    </row>
    <row r="247" spans="1:14" x14ac:dyDescent="0.2">
      <c r="A247" s="58" t="s">
        <v>123</v>
      </c>
      <c r="B247" s="59">
        <v>0</v>
      </c>
      <c r="C247" s="25">
        <v>0</v>
      </c>
      <c r="D247" s="25">
        <v>0</v>
      </c>
      <c r="E247" s="24">
        <v>0</v>
      </c>
      <c r="F247" s="25">
        <v>0</v>
      </c>
      <c r="G247" s="60">
        <v>0</v>
      </c>
      <c r="H247" s="24">
        <v>0</v>
      </c>
      <c r="I247" s="61">
        <v>0</v>
      </c>
      <c r="J247" s="61">
        <v>0</v>
      </c>
      <c r="K247" s="61">
        <v>0</v>
      </c>
      <c r="L247" s="25">
        <v>0</v>
      </c>
      <c r="M247" s="61">
        <v>0</v>
      </c>
      <c r="N247" s="47">
        <v>0</v>
      </c>
    </row>
    <row r="248" spans="1:14" x14ac:dyDescent="0.2">
      <c r="A248" s="58" t="s">
        <v>124</v>
      </c>
      <c r="B248" s="59">
        <v>2</v>
      </c>
      <c r="C248" s="25">
        <v>2</v>
      </c>
      <c r="D248" s="25">
        <v>2</v>
      </c>
      <c r="E248" s="24">
        <v>65</v>
      </c>
      <c r="F248" s="25">
        <v>65</v>
      </c>
      <c r="G248" s="60">
        <v>0</v>
      </c>
      <c r="H248" s="24">
        <v>17</v>
      </c>
      <c r="I248" s="61">
        <v>15.060000000000002</v>
      </c>
      <c r="J248" s="61">
        <v>6.6</v>
      </c>
      <c r="K248" s="61">
        <v>41.784860557768923</v>
      </c>
      <c r="L248" s="25">
        <v>55</v>
      </c>
      <c r="M248" s="61">
        <v>52.580000000000005</v>
      </c>
      <c r="N248" s="47">
        <v>45.12095853936858</v>
      </c>
    </row>
    <row r="249" spans="1:14" x14ac:dyDescent="0.2">
      <c r="A249" s="58" t="s">
        <v>125</v>
      </c>
      <c r="B249" s="59">
        <v>2</v>
      </c>
      <c r="C249" s="25">
        <v>2</v>
      </c>
      <c r="D249" s="25">
        <v>2</v>
      </c>
      <c r="E249" s="24">
        <v>96</v>
      </c>
      <c r="F249" s="25">
        <v>96</v>
      </c>
      <c r="G249" s="60">
        <v>0</v>
      </c>
      <c r="H249" s="24">
        <v>26</v>
      </c>
      <c r="I249" s="61">
        <v>23.39</v>
      </c>
      <c r="J249" s="61">
        <v>7.58</v>
      </c>
      <c r="K249" s="61">
        <v>38.778537836682339</v>
      </c>
      <c r="L249" s="25">
        <v>76</v>
      </c>
      <c r="M249" s="61">
        <v>74.2</v>
      </c>
      <c r="N249" s="47">
        <v>43.578167115902964</v>
      </c>
    </row>
    <row r="250" spans="1:14" x14ac:dyDescent="0.2">
      <c r="A250" s="58" t="s">
        <v>126</v>
      </c>
      <c r="B250" s="59">
        <v>1</v>
      </c>
      <c r="C250" s="25">
        <v>1</v>
      </c>
      <c r="D250" s="25">
        <v>1</v>
      </c>
      <c r="E250" s="24">
        <v>77</v>
      </c>
      <c r="F250" s="25">
        <v>77</v>
      </c>
      <c r="G250" s="60">
        <v>0</v>
      </c>
      <c r="H250" s="24">
        <v>14</v>
      </c>
      <c r="I250" s="61">
        <v>11.5</v>
      </c>
      <c r="J250" s="61">
        <v>1.27</v>
      </c>
      <c r="K250" s="61">
        <v>41.652173913043477</v>
      </c>
      <c r="L250" s="25">
        <v>41</v>
      </c>
      <c r="M250" s="61">
        <v>37.400000000000006</v>
      </c>
      <c r="N250" s="47">
        <v>43.141711229946523</v>
      </c>
    </row>
    <row r="251" spans="1:14" x14ac:dyDescent="0.2">
      <c r="A251" s="58" t="s">
        <v>127</v>
      </c>
      <c r="B251" s="59">
        <v>1</v>
      </c>
      <c r="C251" s="25">
        <v>2</v>
      </c>
      <c r="D251" s="25">
        <v>3</v>
      </c>
      <c r="E251" s="24">
        <v>86</v>
      </c>
      <c r="F251" s="25">
        <v>83</v>
      </c>
      <c r="G251" s="60">
        <v>3</v>
      </c>
      <c r="H251" s="24">
        <v>15</v>
      </c>
      <c r="I251" s="61">
        <v>13.25</v>
      </c>
      <c r="J251" s="61">
        <v>2.4700000000000002</v>
      </c>
      <c r="K251" s="61">
        <v>40.113207547169814</v>
      </c>
      <c r="L251" s="25">
        <v>66</v>
      </c>
      <c r="M251" s="61">
        <v>65.5</v>
      </c>
      <c r="N251" s="47">
        <v>45.854961832061072</v>
      </c>
    </row>
    <row r="252" spans="1:14" x14ac:dyDescent="0.2">
      <c r="A252" s="58" t="s">
        <v>128</v>
      </c>
      <c r="B252" s="59">
        <v>1</v>
      </c>
      <c r="C252" s="25">
        <v>1</v>
      </c>
      <c r="D252" s="25">
        <v>2</v>
      </c>
      <c r="E252" s="24">
        <v>76</v>
      </c>
      <c r="F252" s="25">
        <v>76</v>
      </c>
      <c r="G252" s="60">
        <v>0</v>
      </c>
      <c r="H252" s="24">
        <v>16</v>
      </c>
      <c r="I252" s="61">
        <v>12.6</v>
      </c>
      <c r="J252" s="61">
        <v>1.03</v>
      </c>
      <c r="K252" s="61">
        <v>36.82539682539683</v>
      </c>
      <c r="L252" s="25">
        <v>43</v>
      </c>
      <c r="M252" s="61">
        <v>41.2</v>
      </c>
      <c r="N252" s="47">
        <v>47.449029126213588</v>
      </c>
    </row>
    <row r="253" spans="1:14" x14ac:dyDescent="0.2">
      <c r="A253" s="58" t="s">
        <v>129</v>
      </c>
      <c r="B253" s="59">
        <v>3</v>
      </c>
      <c r="C253" s="25">
        <v>3</v>
      </c>
      <c r="D253" s="25">
        <v>5</v>
      </c>
      <c r="E253" s="24">
        <v>111</v>
      </c>
      <c r="F253" s="25">
        <v>111</v>
      </c>
      <c r="G253" s="60">
        <v>0</v>
      </c>
      <c r="H253" s="24">
        <v>33</v>
      </c>
      <c r="I253" s="61">
        <v>26.100000000000005</v>
      </c>
      <c r="J253" s="61">
        <v>0.97</v>
      </c>
      <c r="K253" s="61">
        <v>41.241379310344833</v>
      </c>
      <c r="L253" s="25">
        <v>87</v>
      </c>
      <c r="M253" s="61">
        <v>83.899999999999991</v>
      </c>
      <c r="N253" s="47">
        <v>44.414779499404055</v>
      </c>
    </row>
    <row r="254" spans="1:14" x14ac:dyDescent="0.2">
      <c r="A254" s="58" t="s">
        <v>130</v>
      </c>
      <c r="B254" s="59">
        <v>1</v>
      </c>
      <c r="C254" s="25">
        <v>2</v>
      </c>
      <c r="D254" s="25">
        <v>2</v>
      </c>
      <c r="E254" s="24">
        <v>80</v>
      </c>
      <c r="F254" s="25">
        <v>80</v>
      </c>
      <c r="G254" s="60">
        <v>0</v>
      </c>
      <c r="H254" s="24">
        <v>14</v>
      </c>
      <c r="I254" s="61">
        <v>11.5</v>
      </c>
      <c r="J254" s="61">
        <v>1.53</v>
      </c>
      <c r="K254" s="61">
        <v>41.095652173913038</v>
      </c>
      <c r="L254" s="25">
        <v>54</v>
      </c>
      <c r="M254" s="61">
        <v>51.58</v>
      </c>
      <c r="N254" s="47">
        <v>44.302636680884071</v>
      </c>
    </row>
    <row r="255" spans="1:14" x14ac:dyDescent="0.2">
      <c r="A255" s="58" t="s">
        <v>131</v>
      </c>
      <c r="B255" s="59">
        <v>0</v>
      </c>
      <c r="C255" s="25">
        <v>0</v>
      </c>
      <c r="D255" s="25">
        <v>0</v>
      </c>
      <c r="E255" s="24">
        <v>0</v>
      </c>
      <c r="F255" s="25">
        <v>0</v>
      </c>
      <c r="G255" s="60">
        <v>0</v>
      </c>
      <c r="H255" s="24">
        <v>0</v>
      </c>
      <c r="I255" s="61">
        <v>0</v>
      </c>
      <c r="J255" s="61">
        <v>0</v>
      </c>
      <c r="K255" s="61">
        <v>0</v>
      </c>
      <c r="L255" s="25">
        <v>0</v>
      </c>
      <c r="M255" s="61">
        <v>0</v>
      </c>
      <c r="N255" s="47">
        <v>0</v>
      </c>
    </row>
    <row r="256" spans="1:14" x14ac:dyDescent="0.2">
      <c r="A256" s="58" t="s">
        <v>132</v>
      </c>
      <c r="B256" s="59">
        <v>4</v>
      </c>
      <c r="C256" s="25">
        <v>4</v>
      </c>
      <c r="D256" s="25">
        <v>6</v>
      </c>
      <c r="E256" s="24">
        <v>174</v>
      </c>
      <c r="F256" s="25">
        <v>169</v>
      </c>
      <c r="G256" s="60">
        <v>5</v>
      </c>
      <c r="H256" s="24">
        <v>47</v>
      </c>
      <c r="I256" s="61">
        <v>36.169999999999995</v>
      </c>
      <c r="J256" s="61">
        <v>11.329999999999998</v>
      </c>
      <c r="K256" s="61">
        <v>42.877799281172244</v>
      </c>
      <c r="L256" s="25">
        <v>132</v>
      </c>
      <c r="M256" s="61">
        <v>119.93</v>
      </c>
      <c r="N256" s="47">
        <v>45.722421412490597</v>
      </c>
    </row>
    <row r="257" spans="1:14" x14ac:dyDescent="0.2">
      <c r="A257" s="58" t="s">
        <v>133</v>
      </c>
      <c r="B257" s="59">
        <v>2</v>
      </c>
      <c r="C257" s="25">
        <v>2</v>
      </c>
      <c r="D257" s="25">
        <v>2</v>
      </c>
      <c r="E257" s="24">
        <v>87</v>
      </c>
      <c r="F257" s="25">
        <v>87</v>
      </c>
      <c r="G257" s="60">
        <v>0</v>
      </c>
      <c r="H257" s="24">
        <v>28</v>
      </c>
      <c r="I257" s="61">
        <v>21.980000000000004</v>
      </c>
      <c r="J257" s="61">
        <v>8.34</v>
      </c>
      <c r="K257" s="61">
        <v>40.989990900818924</v>
      </c>
      <c r="L257" s="25">
        <v>34</v>
      </c>
      <c r="M257" s="61">
        <v>34</v>
      </c>
      <c r="N257" s="47">
        <v>46.617647058823529</v>
      </c>
    </row>
    <row r="258" spans="1:14" x14ac:dyDescent="0.2">
      <c r="A258" s="58" t="s">
        <v>134</v>
      </c>
      <c r="B258" s="59">
        <v>3</v>
      </c>
      <c r="C258" s="25">
        <v>3</v>
      </c>
      <c r="D258" s="25">
        <v>3</v>
      </c>
      <c r="E258" s="24">
        <v>88</v>
      </c>
      <c r="F258" s="25">
        <v>88</v>
      </c>
      <c r="G258" s="60">
        <v>0</v>
      </c>
      <c r="H258" s="24">
        <v>30</v>
      </c>
      <c r="I258" s="61">
        <v>22.53</v>
      </c>
      <c r="J258" s="61">
        <v>6.36</v>
      </c>
      <c r="K258" s="61">
        <v>39.004882379050152</v>
      </c>
      <c r="L258" s="25">
        <v>73</v>
      </c>
      <c r="M258" s="61">
        <v>65.790000000000006</v>
      </c>
      <c r="N258" s="47">
        <v>41.546587627298983</v>
      </c>
    </row>
    <row r="259" spans="1:14" ht="13.5" thickBot="1" x14ac:dyDescent="0.25">
      <c r="A259" s="71" t="s">
        <v>135</v>
      </c>
      <c r="B259" s="72">
        <v>0</v>
      </c>
      <c r="C259" s="30">
        <v>0</v>
      </c>
      <c r="D259" s="30">
        <v>0</v>
      </c>
      <c r="E259" s="29">
        <v>0</v>
      </c>
      <c r="F259" s="30">
        <v>0</v>
      </c>
      <c r="G259" s="73">
        <v>0</v>
      </c>
      <c r="H259" s="29">
        <v>0</v>
      </c>
      <c r="I259" s="74">
        <v>0</v>
      </c>
      <c r="J259" s="74">
        <v>0</v>
      </c>
      <c r="K259" s="74">
        <v>0</v>
      </c>
      <c r="L259" s="30">
        <v>0</v>
      </c>
      <c r="M259" s="74">
        <v>0</v>
      </c>
      <c r="N259" s="48">
        <v>0</v>
      </c>
    </row>
    <row r="260" spans="1:14" ht="13.5" thickBot="1" x14ac:dyDescent="0.25">
      <c r="A260" s="1193" t="s">
        <v>115</v>
      </c>
      <c r="B260" s="1194">
        <v>26</v>
      </c>
      <c r="C260" s="1187">
        <v>28</v>
      </c>
      <c r="D260" s="1187">
        <v>34</v>
      </c>
      <c r="E260" s="1186">
        <v>1229</v>
      </c>
      <c r="F260" s="1187">
        <v>1221</v>
      </c>
      <c r="G260" s="1195">
        <v>8</v>
      </c>
      <c r="H260" s="1186">
        <v>339</v>
      </c>
      <c r="I260" s="1189">
        <v>272.39</v>
      </c>
      <c r="J260" s="1189">
        <v>80.870000000000019</v>
      </c>
      <c r="K260" s="1189">
        <v>41.447703660193106</v>
      </c>
      <c r="L260" s="1187">
        <v>874</v>
      </c>
      <c r="M260" s="1189">
        <v>821.63999999999965</v>
      </c>
      <c r="N260" s="1191">
        <v>44.958509809649001</v>
      </c>
    </row>
    <row r="262" spans="1:14" ht="13.5" thickBot="1" x14ac:dyDescent="0.25">
      <c r="A262" s="11" t="s">
        <v>397</v>
      </c>
      <c r="D262" s="51"/>
      <c r="E262" s="10"/>
      <c r="F262" s="10"/>
      <c r="G262" s="10"/>
      <c r="H262" s="10"/>
      <c r="I262" s="51"/>
      <c r="J262" s="51"/>
      <c r="K262" s="51"/>
    </row>
    <row r="263" spans="1:14" ht="12.75" customHeight="1" x14ac:dyDescent="0.2">
      <c r="A263" s="1054" t="s">
        <v>113</v>
      </c>
      <c r="B263" s="1015" t="s">
        <v>336</v>
      </c>
      <c r="C263" s="1016"/>
      <c r="D263" s="1017"/>
      <c r="E263" s="1040" t="s">
        <v>8</v>
      </c>
      <c r="F263" s="1030"/>
      <c r="G263" s="1030"/>
      <c r="H263" s="1036" t="s">
        <v>337</v>
      </c>
      <c r="I263" s="1016"/>
      <c r="J263" s="1016"/>
      <c r="K263" s="1016"/>
      <c r="L263" s="1016"/>
      <c r="M263" s="1016"/>
      <c r="N263" s="1037"/>
    </row>
    <row r="264" spans="1:14" ht="12.75" customHeight="1" x14ac:dyDescent="0.2">
      <c r="A264" s="1055"/>
      <c r="B264" s="1018"/>
      <c r="C264" s="1019"/>
      <c r="D264" s="1020"/>
      <c r="E264" s="1041"/>
      <c r="F264" s="1042"/>
      <c r="G264" s="1042"/>
      <c r="H264" s="1038" t="s">
        <v>114</v>
      </c>
      <c r="I264" s="1019"/>
      <c r="J264" s="1019"/>
      <c r="K264" s="1019"/>
      <c r="L264" s="1019" t="s">
        <v>338</v>
      </c>
      <c r="M264" s="1019"/>
      <c r="N264" s="1039"/>
    </row>
    <row r="265" spans="1:14" ht="12.75" customHeight="1" x14ac:dyDescent="0.2">
      <c r="A265" s="1055"/>
      <c r="B265" s="1018" t="s">
        <v>339</v>
      </c>
      <c r="C265" s="1019" t="s">
        <v>340</v>
      </c>
      <c r="D265" s="1020" t="s">
        <v>341</v>
      </c>
      <c r="E265" s="1043" t="s">
        <v>115</v>
      </c>
      <c r="F265" s="1049" t="s">
        <v>342</v>
      </c>
      <c r="G265" s="1051" t="s">
        <v>343</v>
      </c>
      <c r="H265" s="1038" t="s">
        <v>118</v>
      </c>
      <c r="I265" s="1045" t="s">
        <v>119</v>
      </c>
      <c r="J265" s="1045"/>
      <c r="K265" s="1045" t="s">
        <v>344</v>
      </c>
      <c r="L265" s="1019" t="s">
        <v>118</v>
      </c>
      <c r="M265" s="1045" t="s">
        <v>119</v>
      </c>
      <c r="N265" s="1047" t="s">
        <v>344</v>
      </c>
    </row>
    <row r="266" spans="1:14" ht="26.25" thickBot="1" x14ac:dyDescent="0.25">
      <c r="A266" s="1056"/>
      <c r="B266" s="1033"/>
      <c r="C266" s="1034"/>
      <c r="D266" s="1035"/>
      <c r="E266" s="1044"/>
      <c r="F266" s="1050"/>
      <c r="G266" s="1052"/>
      <c r="H266" s="1053"/>
      <c r="I266" s="52" t="s">
        <v>345</v>
      </c>
      <c r="J266" s="52" t="s">
        <v>346</v>
      </c>
      <c r="K266" s="1046"/>
      <c r="L266" s="1034"/>
      <c r="M266" s="1046"/>
      <c r="N266" s="1048"/>
    </row>
    <row r="267" spans="1:14" x14ac:dyDescent="0.2">
      <c r="A267" s="53" t="s">
        <v>121</v>
      </c>
      <c r="B267" s="54">
        <v>4</v>
      </c>
      <c r="C267" s="19">
        <v>4</v>
      </c>
      <c r="D267" s="19">
        <v>13</v>
      </c>
      <c r="E267" s="18">
        <v>312</v>
      </c>
      <c r="F267" s="19">
        <v>292</v>
      </c>
      <c r="G267" s="55">
        <v>20</v>
      </c>
      <c r="H267" s="21">
        <v>143</v>
      </c>
      <c r="I267" s="56">
        <v>114.57</v>
      </c>
      <c r="J267" s="56">
        <v>61.850000000000051</v>
      </c>
      <c r="K267" s="56">
        <v>44.5789037269791</v>
      </c>
      <c r="L267" s="57">
        <v>350</v>
      </c>
      <c r="M267" s="56">
        <v>332.77</v>
      </c>
      <c r="N267" s="46">
        <v>41.872389337981197</v>
      </c>
    </row>
    <row r="268" spans="1:14" x14ac:dyDescent="0.2">
      <c r="A268" s="58" t="s">
        <v>123</v>
      </c>
      <c r="B268" s="59">
        <v>1</v>
      </c>
      <c r="C268" s="25">
        <v>1</v>
      </c>
      <c r="D268" s="25">
        <v>2</v>
      </c>
      <c r="E268" s="24">
        <v>43</v>
      </c>
      <c r="F268" s="25">
        <v>40</v>
      </c>
      <c r="G268" s="60">
        <v>3</v>
      </c>
      <c r="H268" s="24">
        <v>17</v>
      </c>
      <c r="I268" s="61">
        <v>10.3</v>
      </c>
      <c r="J268" s="61">
        <v>0</v>
      </c>
      <c r="K268" s="61">
        <v>37.043689320388303</v>
      </c>
      <c r="L268" s="25">
        <v>32</v>
      </c>
      <c r="M268" s="61">
        <v>25.8</v>
      </c>
      <c r="N268" s="47">
        <v>40.120155038759698</v>
      </c>
    </row>
    <row r="269" spans="1:14" x14ac:dyDescent="0.2">
      <c r="A269" s="58" t="s">
        <v>124</v>
      </c>
      <c r="B269" s="59">
        <v>2</v>
      </c>
      <c r="C269" s="25">
        <v>2</v>
      </c>
      <c r="D269" s="25">
        <v>3</v>
      </c>
      <c r="E269" s="24">
        <v>73</v>
      </c>
      <c r="F269" s="25">
        <v>69</v>
      </c>
      <c r="G269" s="60">
        <v>4</v>
      </c>
      <c r="H269" s="24">
        <v>27</v>
      </c>
      <c r="I269" s="61">
        <v>22.24</v>
      </c>
      <c r="J269" s="61">
        <v>7.08</v>
      </c>
      <c r="K269" s="61">
        <v>44.200989208633104</v>
      </c>
      <c r="L269" s="25">
        <v>47</v>
      </c>
      <c r="M269" s="61">
        <v>45.9</v>
      </c>
      <c r="N269" s="47">
        <v>46.022875816993498</v>
      </c>
    </row>
    <row r="270" spans="1:14" x14ac:dyDescent="0.2">
      <c r="A270" s="58" t="s">
        <v>125</v>
      </c>
      <c r="B270" s="59">
        <v>1</v>
      </c>
      <c r="C270" s="25">
        <v>1</v>
      </c>
      <c r="D270" s="25">
        <v>1</v>
      </c>
      <c r="E270" s="24">
        <v>90</v>
      </c>
      <c r="F270" s="25">
        <v>90</v>
      </c>
      <c r="G270" s="60">
        <v>0</v>
      </c>
      <c r="H270" s="24">
        <v>28</v>
      </c>
      <c r="I270" s="61">
        <v>26.85</v>
      </c>
      <c r="J270" s="61">
        <v>11</v>
      </c>
      <c r="K270" s="61">
        <v>39.857541899441301</v>
      </c>
      <c r="L270" s="25">
        <v>86</v>
      </c>
      <c r="M270" s="61">
        <v>84.85</v>
      </c>
      <c r="N270" s="47">
        <v>42.335592221567502</v>
      </c>
    </row>
    <row r="271" spans="1:14" x14ac:dyDescent="0.2">
      <c r="A271" s="58" t="s">
        <v>126</v>
      </c>
      <c r="B271" s="59">
        <v>1</v>
      </c>
      <c r="C271" s="25">
        <v>1</v>
      </c>
      <c r="D271" s="25">
        <v>1</v>
      </c>
      <c r="E271" s="24">
        <v>40</v>
      </c>
      <c r="F271" s="25">
        <v>40</v>
      </c>
      <c r="G271" s="60">
        <v>0</v>
      </c>
      <c r="H271" s="24">
        <v>8</v>
      </c>
      <c r="I271" s="61">
        <v>7.45</v>
      </c>
      <c r="J271" s="61">
        <v>1</v>
      </c>
      <c r="K271" s="61">
        <v>44.050335570469798</v>
      </c>
      <c r="L271" s="25">
        <v>28</v>
      </c>
      <c r="M271" s="61">
        <v>27.8</v>
      </c>
      <c r="N271" s="47">
        <v>50.5</v>
      </c>
    </row>
    <row r="272" spans="1:14" x14ac:dyDescent="0.2">
      <c r="A272" s="58" t="s">
        <v>127</v>
      </c>
      <c r="B272" s="59">
        <v>0</v>
      </c>
      <c r="C272" s="25">
        <v>0</v>
      </c>
      <c r="D272" s="25">
        <v>0</v>
      </c>
      <c r="E272" s="24">
        <v>0</v>
      </c>
      <c r="F272" s="25">
        <v>0</v>
      </c>
      <c r="G272" s="60">
        <v>0</v>
      </c>
      <c r="H272" s="24">
        <v>0</v>
      </c>
      <c r="I272" s="61">
        <v>0</v>
      </c>
      <c r="J272" s="61">
        <v>0</v>
      </c>
      <c r="K272" s="61">
        <v>0</v>
      </c>
      <c r="L272" s="25">
        <v>0</v>
      </c>
      <c r="M272" s="61">
        <v>0</v>
      </c>
      <c r="N272" s="47">
        <v>0</v>
      </c>
    </row>
    <row r="273" spans="1:14" x14ac:dyDescent="0.2">
      <c r="A273" s="58" t="s">
        <v>128</v>
      </c>
      <c r="B273" s="59">
        <v>1</v>
      </c>
      <c r="C273" s="25">
        <v>1</v>
      </c>
      <c r="D273" s="25">
        <v>1</v>
      </c>
      <c r="E273" s="24">
        <v>20</v>
      </c>
      <c r="F273" s="25">
        <v>20</v>
      </c>
      <c r="G273" s="60">
        <v>0</v>
      </c>
      <c r="H273" s="24">
        <v>16</v>
      </c>
      <c r="I273" s="61">
        <v>14.33</v>
      </c>
      <c r="J273" s="61">
        <v>6.2100000000000009</v>
      </c>
      <c r="K273" s="61">
        <v>45.656315422191199</v>
      </c>
      <c r="L273" s="25">
        <v>56</v>
      </c>
      <c r="M273" s="61">
        <v>53.91</v>
      </c>
      <c r="N273" s="47">
        <v>45.360693748840703</v>
      </c>
    </row>
    <row r="274" spans="1:14" x14ac:dyDescent="0.2">
      <c r="A274" s="58" t="s">
        <v>129</v>
      </c>
      <c r="B274" s="59">
        <v>1</v>
      </c>
      <c r="C274" s="25">
        <v>1</v>
      </c>
      <c r="D274" s="25">
        <v>1</v>
      </c>
      <c r="E274" s="24">
        <v>24</v>
      </c>
      <c r="F274" s="25">
        <v>24</v>
      </c>
      <c r="G274" s="60">
        <v>0</v>
      </c>
      <c r="H274" s="24">
        <v>29</v>
      </c>
      <c r="I274" s="61">
        <v>25.45</v>
      </c>
      <c r="J274" s="61">
        <v>0</v>
      </c>
      <c r="K274" s="61">
        <v>38.541257367386997</v>
      </c>
      <c r="L274" s="25">
        <v>92</v>
      </c>
      <c r="M274" s="61">
        <v>88.05</v>
      </c>
      <c r="N274" s="47">
        <v>42.174048835888698</v>
      </c>
    </row>
    <row r="275" spans="1:14" x14ac:dyDescent="0.2">
      <c r="A275" s="58" t="s">
        <v>130</v>
      </c>
      <c r="B275" s="59">
        <v>1</v>
      </c>
      <c r="C275" s="25">
        <v>1</v>
      </c>
      <c r="D275" s="25">
        <v>0</v>
      </c>
      <c r="E275" s="24">
        <v>0</v>
      </c>
      <c r="F275" s="25">
        <v>0</v>
      </c>
      <c r="G275" s="60">
        <v>0</v>
      </c>
      <c r="H275" s="24">
        <v>18</v>
      </c>
      <c r="I275" s="61">
        <v>7.1</v>
      </c>
      <c r="J275" s="61">
        <v>0</v>
      </c>
      <c r="K275" s="61">
        <v>40.471830985915503</v>
      </c>
      <c r="L275" s="25">
        <v>28</v>
      </c>
      <c r="M275" s="61">
        <v>26</v>
      </c>
      <c r="N275" s="47">
        <v>43.1</v>
      </c>
    </row>
    <row r="276" spans="1:14" x14ac:dyDescent="0.2">
      <c r="A276" s="58" t="s">
        <v>131</v>
      </c>
      <c r="B276" s="59">
        <v>0</v>
      </c>
      <c r="C276" s="25">
        <v>0</v>
      </c>
      <c r="D276" s="25">
        <v>0</v>
      </c>
      <c r="E276" s="24">
        <v>0</v>
      </c>
      <c r="F276" s="25">
        <v>0</v>
      </c>
      <c r="G276" s="60">
        <v>0</v>
      </c>
      <c r="H276" s="24">
        <v>0</v>
      </c>
      <c r="I276" s="61">
        <v>0</v>
      </c>
      <c r="J276" s="61">
        <v>0</v>
      </c>
      <c r="K276" s="61">
        <v>0</v>
      </c>
      <c r="L276" s="25">
        <v>0</v>
      </c>
      <c r="M276" s="61">
        <v>0</v>
      </c>
      <c r="N276" s="47">
        <v>0</v>
      </c>
    </row>
    <row r="277" spans="1:14" x14ac:dyDescent="0.2">
      <c r="A277" s="58" t="s">
        <v>132</v>
      </c>
      <c r="B277" s="59">
        <v>3</v>
      </c>
      <c r="C277" s="25">
        <v>3</v>
      </c>
      <c r="D277" s="25">
        <v>9</v>
      </c>
      <c r="E277" s="24">
        <v>219</v>
      </c>
      <c r="F277" s="25">
        <v>205</v>
      </c>
      <c r="G277" s="60">
        <v>14</v>
      </c>
      <c r="H277" s="24">
        <v>101</v>
      </c>
      <c r="I277" s="61">
        <v>76.23</v>
      </c>
      <c r="J277" s="61">
        <v>26.09999999999998</v>
      </c>
      <c r="K277" s="61">
        <v>42.010953692771899</v>
      </c>
      <c r="L277" s="25">
        <v>220</v>
      </c>
      <c r="M277" s="61">
        <v>198.18</v>
      </c>
      <c r="N277" s="47">
        <v>40.152033504894497</v>
      </c>
    </row>
    <row r="278" spans="1:14" x14ac:dyDescent="0.2">
      <c r="A278" s="58" t="s">
        <v>133</v>
      </c>
      <c r="B278" s="59">
        <v>1</v>
      </c>
      <c r="C278" s="25">
        <v>1</v>
      </c>
      <c r="D278" s="25">
        <v>1</v>
      </c>
      <c r="E278" s="24">
        <v>54</v>
      </c>
      <c r="F278" s="25">
        <v>54</v>
      </c>
      <c r="G278" s="60">
        <v>0</v>
      </c>
      <c r="H278" s="24">
        <v>24</v>
      </c>
      <c r="I278" s="61">
        <v>20.25</v>
      </c>
      <c r="J278" s="61">
        <v>15.46</v>
      </c>
      <c r="K278" s="61">
        <v>44.0012345679012</v>
      </c>
      <c r="L278" s="25">
        <v>34</v>
      </c>
      <c r="M278" s="61">
        <v>33.6</v>
      </c>
      <c r="N278" s="47">
        <v>44.744047619047599</v>
      </c>
    </row>
    <row r="279" spans="1:14" x14ac:dyDescent="0.2">
      <c r="A279" s="58" t="s">
        <v>134</v>
      </c>
      <c r="B279" s="59">
        <v>1</v>
      </c>
      <c r="C279" s="25">
        <v>1</v>
      </c>
      <c r="D279" s="25">
        <v>1</v>
      </c>
      <c r="E279" s="24">
        <v>30</v>
      </c>
      <c r="F279" s="25">
        <v>30</v>
      </c>
      <c r="G279" s="60">
        <v>0</v>
      </c>
      <c r="H279" s="24">
        <v>30</v>
      </c>
      <c r="I279" s="61">
        <v>25.9</v>
      </c>
      <c r="J279" s="61">
        <v>0</v>
      </c>
      <c r="K279" s="61">
        <v>40.627413127413099</v>
      </c>
      <c r="L279" s="25">
        <v>78</v>
      </c>
      <c r="M279" s="61">
        <v>77.5</v>
      </c>
      <c r="N279" s="47">
        <v>41.474193548387099</v>
      </c>
    </row>
    <row r="280" spans="1:14" ht="13.5" thickBot="1" x14ac:dyDescent="0.25">
      <c r="A280" s="71" t="s">
        <v>135</v>
      </c>
      <c r="B280" s="72">
        <v>1</v>
      </c>
      <c r="C280" s="30">
        <v>1</v>
      </c>
      <c r="D280" s="30">
        <v>2</v>
      </c>
      <c r="E280" s="29">
        <v>38</v>
      </c>
      <c r="F280" s="30">
        <v>32</v>
      </c>
      <c r="G280" s="73">
        <v>6</v>
      </c>
      <c r="H280" s="29">
        <v>14</v>
      </c>
      <c r="I280" s="74">
        <v>10.75</v>
      </c>
      <c r="J280" s="74">
        <v>5.3400000000000007</v>
      </c>
      <c r="K280" s="74">
        <v>41.332558139534903</v>
      </c>
      <c r="L280" s="30">
        <v>66</v>
      </c>
      <c r="M280" s="74">
        <v>65.150000000000006</v>
      </c>
      <c r="N280" s="48">
        <v>42.923637759017701</v>
      </c>
    </row>
    <row r="281" spans="1:14" ht="13.5" thickBot="1" x14ac:dyDescent="0.25">
      <c r="A281" s="1193" t="s">
        <v>115</v>
      </c>
      <c r="B281" s="1194">
        <v>18</v>
      </c>
      <c r="C281" s="1187">
        <v>18</v>
      </c>
      <c r="D281" s="1187">
        <v>35</v>
      </c>
      <c r="E281" s="1186">
        <v>943</v>
      </c>
      <c r="F281" s="1187">
        <v>896</v>
      </c>
      <c r="G281" s="1195">
        <v>47</v>
      </c>
      <c r="H281" s="1186">
        <v>454</v>
      </c>
      <c r="I281" s="1189">
        <v>361.42</v>
      </c>
      <c r="J281" s="1189">
        <v>135.03999999999991</v>
      </c>
      <c r="K281" s="1189">
        <v>42.562420452658998</v>
      </c>
      <c r="L281" s="1187">
        <v>1116</v>
      </c>
      <c r="M281" s="1189">
        <v>1059.51</v>
      </c>
      <c r="N281" s="1191">
        <v>42.310478428707597</v>
      </c>
    </row>
    <row r="283" spans="1:14" ht="13.5" customHeight="1" thickBot="1" x14ac:dyDescent="0.25">
      <c r="A283" s="11" t="s">
        <v>398</v>
      </c>
      <c r="D283" s="51"/>
      <c r="E283" s="10"/>
      <c r="F283" s="10"/>
      <c r="G283" s="10"/>
      <c r="H283" s="10"/>
      <c r="I283" s="51"/>
      <c r="J283" s="51"/>
      <c r="K283" s="51"/>
    </row>
    <row r="284" spans="1:14" ht="12.75" customHeight="1" x14ac:dyDescent="0.2">
      <c r="A284" s="1054" t="s">
        <v>113</v>
      </c>
      <c r="B284" s="1015" t="s">
        <v>336</v>
      </c>
      <c r="C284" s="1016"/>
      <c r="D284" s="1017"/>
      <c r="E284" s="1040" t="s">
        <v>8</v>
      </c>
      <c r="F284" s="1030"/>
      <c r="G284" s="1030"/>
      <c r="H284" s="1036" t="s">
        <v>337</v>
      </c>
      <c r="I284" s="1016"/>
      <c r="J284" s="1016"/>
      <c r="K284" s="1016"/>
      <c r="L284" s="1016"/>
      <c r="M284" s="1016"/>
      <c r="N284" s="1037"/>
    </row>
    <row r="285" spans="1:14" ht="12.75" customHeight="1" x14ac:dyDescent="0.2">
      <c r="A285" s="1055"/>
      <c r="B285" s="1018"/>
      <c r="C285" s="1019"/>
      <c r="D285" s="1020"/>
      <c r="E285" s="1041"/>
      <c r="F285" s="1042"/>
      <c r="G285" s="1042"/>
      <c r="H285" s="1038" t="s">
        <v>114</v>
      </c>
      <c r="I285" s="1019"/>
      <c r="J285" s="1019"/>
      <c r="K285" s="1019"/>
      <c r="L285" s="1019" t="s">
        <v>338</v>
      </c>
      <c r="M285" s="1019"/>
      <c r="N285" s="1039"/>
    </row>
    <row r="286" spans="1:14" ht="12.75" customHeight="1" x14ac:dyDescent="0.2">
      <c r="A286" s="1055"/>
      <c r="B286" s="1018" t="s">
        <v>339</v>
      </c>
      <c r="C286" s="1019" t="s">
        <v>340</v>
      </c>
      <c r="D286" s="1020" t="s">
        <v>341</v>
      </c>
      <c r="E286" s="1043" t="s">
        <v>115</v>
      </c>
      <c r="F286" s="1049" t="s">
        <v>342</v>
      </c>
      <c r="G286" s="1051" t="s">
        <v>343</v>
      </c>
      <c r="H286" s="1038" t="s">
        <v>118</v>
      </c>
      <c r="I286" s="1045" t="s">
        <v>119</v>
      </c>
      <c r="J286" s="1045"/>
      <c r="K286" s="1045" t="s">
        <v>344</v>
      </c>
      <c r="L286" s="1019" t="s">
        <v>118</v>
      </c>
      <c r="M286" s="1045" t="s">
        <v>119</v>
      </c>
      <c r="N286" s="1047" t="s">
        <v>344</v>
      </c>
    </row>
    <row r="287" spans="1:14" ht="26.25" thickBot="1" x14ac:dyDescent="0.25">
      <c r="A287" s="1056"/>
      <c r="B287" s="1033"/>
      <c r="C287" s="1034"/>
      <c r="D287" s="1035"/>
      <c r="E287" s="1044"/>
      <c r="F287" s="1050"/>
      <c r="G287" s="1052"/>
      <c r="H287" s="1053"/>
      <c r="I287" s="52" t="s">
        <v>345</v>
      </c>
      <c r="J287" s="52" t="s">
        <v>346</v>
      </c>
      <c r="K287" s="1046"/>
      <c r="L287" s="1034"/>
      <c r="M287" s="1046"/>
      <c r="N287" s="1048"/>
    </row>
    <row r="288" spans="1:14" x14ac:dyDescent="0.2">
      <c r="A288" s="53" t="s">
        <v>121</v>
      </c>
      <c r="B288" s="54">
        <v>3</v>
      </c>
      <c r="C288" s="19">
        <v>3</v>
      </c>
      <c r="D288" s="19">
        <v>3</v>
      </c>
      <c r="E288" s="18">
        <v>79</v>
      </c>
      <c r="F288" s="19">
        <v>79</v>
      </c>
      <c r="G288" s="55">
        <v>0</v>
      </c>
      <c r="H288" s="21">
        <v>25</v>
      </c>
      <c r="I288" s="56">
        <v>19</v>
      </c>
      <c r="J288" s="56">
        <v>13.139999999999997</v>
      </c>
      <c r="K288" s="56">
        <v>47.010526315789498</v>
      </c>
      <c r="L288" s="57">
        <v>67</v>
      </c>
      <c r="M288" s="56">
        <v>64.75</v>
      </c>
      <c r="N288" s="46">
        <v>47.388030888030897</v>
      </c>
    </row>
    <row r="289" spans="1:14" x14ac:dyDescent="0.2">
      <c r="A289" s="58" t="s">
        <v>123</v>
      </c>
      <c r="B289" s="59">
        <v>1</v>
      </c>
      <c r="C289" s="25">
        <v>1</v>
      </c>
      <c r="D289" s="25">
        <v>1</v>
      </c>
      <c r="E289" s="24">
        <v>20</v>
      </c>
      <c r="F289" s="25">
        <v>20</v>
      </c>
      <c r="G289" s="60">
        <v>0</v>
      </c>
      <c r="H289" s="24">
        <v>5</v>
      </c>
      <c r="I289" s="61">
        <v>4.8</v>
      </c>
      <c r="J289" s="61">
        <v>1.9800000000000002</v>
      </c>
      <c r="K289" s="61">
        <v>48.9166666666667</v>
      </c>
      <c r="L289" s="25">
        <v>25</v>
      </c>
      <c r="M289" s="61">
        <v>23.9</v>
      </c>
      <c r="N289" s="47">
        <v>51.370292887029301</v>
      </c>
    </row>
    <row r="290" spans="1:14" x14ac:dyDescent="0.2">
      <c r="A290" s="58" t="s">
        <v>124</v>
      </c>
      <c r="B290" s="59">
        <v>0</v>
      </c>
      <c r="C290" s="25">
        <v>0</v>
      </c>
      <c r="D290" s="25">
        <v>0</v>
      </c>
      <c r="E290" s="24">
        <v>0</v>
      </c>
      <c r="F290" s="25">
        <v>0</v>
      </c>
      <c r="G290" s="60">
        <v>0</v>
      </c>
      <c r="H290" s="24">
        <v>0</v>
      </c>
      <c r="I290" s="61">
        <v>0</v>
      </c>
      <c r="J290" s="61">
        <v>0</v>
      </c>
      <c r="K290" s="61">
        <v>0</v>
      </c>
      <c r="L290" s="25">
        <v>0</v>
      </c>
      <c r="M290" s="61">
        <v>0</v>
      </c>
      <c r="N290" s="47">
        <v>0</v>
      </c>
    </row>
    <row r="291" spans="1:14" x14ac:dyDescent="0.2">
      <c r="A291" s="58" t="s">
        <v>125</v>
      </c>
      <c r="B291" s="59">
        <v>0</v>
      </c>
      <c r="C291" s="25">
        <v>0</v>
      </c>
      <c r="D291" s="25">
        <v>0</v>
      </c>
      <c r="E291" s="24">
        <v>0</v>
      </c>
      <c r="F291" s="25">
        <v>0</v>
      </c>
      <c r="G291" s="60">
        <v>0</v>
      </c>
      <c r="H291" s="24">
        <v>0</v>
      </c>
      <c r="I291" s="61">
        <v>0</v>
      </c>
      <c r="J291" s="61">
        <v>0</v>
      </c>
      <c r="K291" s="61">
        <v>0</v>
      </c>
      <c r="L291" s="25">
        <v>0</v>
      </c>
      <c r="M291" s="61">
        <v>0</v>
      </c>
      <c r="N291" s="47">
        <v>0</v>
      </c>
    </row>
    <row r="292" spans="1:14" x14ac:dyDescent="0.2">
      <c r="A292" s="58" t="s">
        <v>126</v>
      </c>
      <c r="B292" s="59">
        <v>0</v>
      </c>
      <c r="C292" s="25">
        <v>0</v>
      </c>
      <c r="D292" s="25">
        <v>0</v>
      </c>
      <c r="E292" s="24">
        <v>0</v>
      </c>
      <c r="F292" s="25">
        <v>0</v>
      </c>
      <c r="G292" s="60">
        <v>0</v>
      </c>
      <c r="H292" s="24">
        <v>0</v>
      </c>
      <c r="I292" s="61">
        <v>0</v>
      </c>
      <c r="J292" s="61">
        <v>0</v>
      </c>
      <c r="K292" s="61">
        <v>0</v>
      </c>
      <c r="L292" s="25">
        <v>0</v>
      </c>
      <c r="M292" s="61">
        <v>0</v>
      </c>
      <c r="N292" s="47">
        <v>0</v>
      </c>
    </row>
    <row r="293" spans="1:14" x14ac:dyDescent="0.2">
      <c r="A293" s="58" t="s">
        <v>127</v>
      </c>
      <c r="B293" s="59">
        <v>1</v>
      </c>
      <c r="C293" s="25">
        <v>2</v>
      </c>
      <c r="D293" s="25">
        <v>2</v>
      </c>
      <c r="E293" s="24">
        <v>95</v>
      </c>
      <c r="F293" s="25">
        <v>95</v>
      </c>
      <c r="G293" s="60">
        <v>0</v>
      </c>
      <c r="H293" s="24">
        <v>22</v>
      </c>
      <c r="I293" s="61">
        <v>19.399999999999999</v>
      </c>
      <c r="J293" s="61">
        <v>10.29</v>
      </c>
      <c r="K293" s="61">
        <v>46.273195876288703</v>
      </c>
      <c r="L293" s="25">
        <v>101</v>
      </c>
      <c r="M293" s="61">
        <v>98.9</v>
      </c>
      <c r="N293" s="47">
        <v>48.0642062689585</v>
      </c>
    </row>
    <row r="294" spans="1:14" x14ac:dyDescent="0.2">
      <c r="A294" s="58" t="s">
        <v>128</v>
      </c>
      <c r="B294" s="59">
        <v>1</v>
      </c>
      <c r="C294" s="25">
        <v>1</v>
      </c>
      <c r="D294" s="25">
        <v>1</v>
      </c>
      <c r="E294" s="24">
        <v>24</v>
      </c>
      <c r="F294" s="25">
        <v>24</v>
      </c>
      <c r="G294" s="60">
        <v>0</v>
      </c>
      <c r="H294" s="24">
        <v>0</v>
      </c>
      <c r="I294" s="61">
        <v>0</v>
      </c>
      <c r="J294" s="61">
        <v>0</v>
      </c>
      <c r="K294" s="61">
        <v>0</v>
      </c>
      <c r="L294" s="25">
        <v>0</v>
      </c>
      <c r="M294" s="61">
        <v>0</v>
      </c>
      <c r="N294" s="47">
        <v>0</v>
      </c>
    </row>
    <row r="295" spans="1:14" x14ac:dyDescent="0.2">
      <c r="A295" s="58" t="s">
        <v>129</v>
      </c>
      <c r="B295" s="59">
        <v>3</v>
      </c>
      <c r="C295" s="25">
        <v>3</v>
      </c>
      <c r="D295" s="25">
        <v>4</v>
      </c>
      <c r="E295" s="24">
        <v>110</v>
      </c>
      <c r="F295" s="25">
        <v>110</v>
      </c>
      <c r="G295" s="60">
        <v>0</v>
      </c>
      <c r="H295" s="24">
        <v>15</v>
      </c>
      <c r="I295" s="61">
        <v>9.5299999999999994</v>
      </c>
      <c r="J295" s="61">
        <v>12.840000000000002</v>
      </c>
      <c r="K295" s="61">
        <v>41.2838405036726</v>
      </c>
      <c r="L295" s="25">
        <v>43</v>
      </c>
      <c r="M295" s="61">
        <v>40.9</v>
      </c>
      <c r="N295" s="47">
        <v>47.013447432762803</v>
      </c>
    </row>
    <row r="296" spans="1:14" x14ac:dyDescent="0.2">
      <c r="A296" s="58" t="s">
        <v>130</v>
      </c>
      <c r="B296" s="59">
        <v>1</v>
      </c>
      <c r="C296" s="25">
        <v>1</v>
      </c>
      <c r="D296" s="25">
        <v>1</v>
      </c>
      <c r="E296" s="24">
        <v>46</v>
      </c>
      <c r="F296" s="25">
        <v>46</v>
      </c>
      <c r="G296" s="60">
        <v>0</v>
      </c>
      <c r="H296" s="24">
        <v>0</v>
      </c>
      <c r="I296" s="61">
        <v>0</v>
      </c>
      <c r="J296" s="61">
        <v>0</v>
      </c>
      <c r="K296" s="61">
        <v>0</v>
      </c>
      <c r="L296" s="25">
        <v>0</v>
      </c>
      <c r="M296" s="61">
        <v>0</v>
      </c>
      <c r="N296" s="47">
        <v>0</v>
      </c>
    </row>
    <row r="297" spans="1:14" x14ac:dyDescent="0.2">
      <c r="A297" s="58" t="s">
        <v>131</v>
      </c>
      <c r="B297" s="59">
        <v>1</v>
      </c>
      <c r="C297" s="25">
        <v>1</v>
      </c>
      <c r="D297" s="25">
        <v>1</v>
      </c>
      <c r="E297" s="24">
        <v>46</v>
      </c>
      <c r="F297" s="25">
        <v>46</v>
      </c>
      <c r="G297" s="60">
        <v>0</v>
      </c>
      <c r="H297" s="24">
        <v>16</v>
      </c>
      <c r="I297" s="61">
        <v>11.74</v>
      </c>
      <c r="J297" s="61">
        <v>3.81</v>
      </c>
      <c r="K297" s="61">
        <v>44.973594548552001</v>
      </c>
      <c r="L297" s="25">
        <v>56</v>
      </c>
      <c r="M297" s="61">
        <v>49.4</v>
      </c>
      <c r="N297" s="47">
        <v>43.3259109311741</v>
      </c>
    </row>
    <row r="298" spans="1:14" x14ac:dyDescent="0.2">
      <c r="A298" s="58" t="s">
        <v>132</v>
      </c>
      <c r="B298" s="59">
        <v>2</v>
      </c>
      <c r="C298" s="25">
        <v>2</v>
      </c>
      <c r="D298" s="25">
        <v>2</v>
      </c>
      <c r="E298" s="24">
        <v>43</v>
      </c>
      <c r="F298" s="25">
        <v>43</v>
      </c>
      <c r="G298" s="60">
        <v>0</v>
      </c>
      <c r="H298" s="24">
        <v>37</v>
      </c>
      <c r="I298" s="61">
        <v>33.450000000000003</v>
      </c>
      <c r="J298" s="61">
        <v>24.149999999999988</v>
      </c>
      <c r="K298" s="61">
        <v>42.235426008968602</v>
      </c>
      <c r="L298" s="25">
        <v>91</v>
      </c>
      <c r="M298" s="61">
        <v>90.88</v>
      </c>
      <c r="N298" s="47">
        <v>42.659330985915503</v>
      </c>
    </row>
    <row r="299" spans="1:14" x14ac:dyDescent="0.2">
      <c r="A299" s="58" t="s">
        <v>133</v>
      </c>
      <c r="B299" s="59">
        <v>0</v>
      </c>
      <c r="C299" s="25">
        <v>0</v>
      </c>
      <c r="D299" s="25">
        <v>0</v>
      </c>
      <c r="E299" s="24">
        <v>0</v>
      </c>
      <c r="F299" s="25">
        <v>0</v>
      </c>
      <c r="G299" s="60">
        <v>0</v>
      </c>
      <c r="H299" s="24">
        <v>0</v>
      </c>
      <c r="I299" s="61">
        <v>0</v>
      </c>
      <c r="J299" s="61">
        <v>0</v>
      </c>
      <c r="K299" s="61">
        <v>0</v>
      </c>
      <c r="L299" s="25">
        <v>0</v>
      </c>
      <c r="M299" s="61">
        <v>0</v>
      </c>
      <c r="N299" s="47">
        <v>0</v>
      </c>
    </row>
    <row r="300" spans="1:14" x14ac:dyDescent="0.2">
      <c r="A300" s="58" t="s">
        <v>134</v>
      </c>
      <c r="B300" s="59">
        <v>1</v>
      </c>
      <c r="C300" s="25">
        <v>1</v>
      </c>
      <c r="D300" s="25">
        <v>3</v>
      </c>
      <c r="E300" s="24">
        <v>66</v>
      </c>
      <c r="F300" s="25">
        <v>66</v>
      </c>
      <c r="G300" s="60">
        <v>0</v>
      </c>
      <c r="H300" s="24">
        <v>0</v>
      </c>
      <c r="I300" s="61">
        <v>0</v>
      </c>
      <c r="J300" s="61">
        <v>10</v>
      </c>
      <c r="K300" s="61">
        <v>0</v>
      </c>
      <c r="L300" s="25">
        <v>0</v>
      </c>
      <c r="M300" s="61">
        <v>0</v>
      </c>
      <c r="N300" s="47">
        <v>0</v>
      </c>
    </row>
    <row r="301" spans="1:14" ht="13.5" thickBot="1" x14ac:dyDescent="0.25">
      <c r="A301" s="71" t="s">
        <v>135</v>
      </c>
      <c r="B301" s="72">
        <v>0</v>
      </c>
      <c r="C301" s="30">
        <v>0</v>
      </c>
      <c r="D301" s="30">
        <v>0</v>
      </c>
      <c r="E301" s="29">
        <v>0</v>
      </c>
      <c r="F301" s="30">
        <v>0</v>
      </c>
      <c r="G301" s="73">
        <v>0</v>
      </c>
      <c r="H301" s="29">
        <v>0</v>
      </c>
      <c r="I301" s="74">
        <v>0</v>
      </c>
      <c r="J301" s="74">
        <v>0</v>
      </c>
      <c r="K301" s="74">
        <v>0</v>
      </c>
      <c r="L301" s="30">
        <v>0</v>
      </c>
      <c r="M301" s="74">
        <v>0</v>
      </c>
      <c r="N301" s="48">
        <v>0</v>
      </c>
    </row>
    <row r="302" spans="1:14" ht="13.5" thickBot="1" x14ac:dyDescent="0.25">
      <c r="A302" s="1193" t="s">
        <v>115</v>
      </c>
      <c r="B302" s="1194">
        <v>14</v>
      </c>
      <c r="C302" s="1187">
        <v>15</v>
      </c>
      <c r="D302" s="1187">
        <v>18</v>
      </c>
      <c r="E302" s="1186">
        <v>529</v>
      </c>
      <c r="F302" s="1187">
        <v>529</v>
      </c>
      <c r="G302" s="1195">
        <v>0</v>
      </c>
      <c r="H302" s="1186">
        <v>120</v>
      </c>
      <c r="I302" s="1189">
        <v>97.92</v>
      </c>
      <c r="J302" s="1189">
        <v>76.210000000000122</v>
      </c>
      <c r="K302" s="1189">
        <v>44.525122549019599</v>
      </c>
      <c r="L302" s="1187">
        <v>383</v>
      </c>
      <c r="M302" s="1189">
        <v>368.73</v>
      </c>
      <c r="N302" s="1191">
        <v>46.076275323407401</v>
      </c>
    </row>
    <row r="304" spans="1:14" ht="13.5" thickBot="1" x14ac:dyDescent="0.25">
      <c r="A304" s="11" t="s">
        <v>399</v>
      </c>
      <c r="D304" s="51"/>
      <c r="E304" s="10"/>
      <c r="F304" s="10"/>
      <c r="G304" s="10"/>
      <c r="H304" s="10"/>
      <c r="I304" s="51"/>
      <c r="J304" s="51"/>
      <c r="K304" s="51"/>
    </row>
    <row r="305" spans="1:14" ht="12.75" customHeight="1" x14ac:dyDescent="0.2">
      <c r="A305" s="1054" t="s">
        <v>113</v>
      </c>
      <c r="B305" s="1015" t="s">
        <v>336</v>
      </c>
      <c r="C305" s="1016"/>
      <c r="D305" s="1017"/>
      <c r="E305" s="1040" t="s">
        <v>8</v>
      </c>
      <c r="F305" s="1030"/>
      <c r="G305" s="1030"/>
      <c r="H305" s="1036" t="s">
        <v>337</v>
      </c>
      <c r="I305" s="1016"/>
      <c r="J305" s="1016"/>
      <c r="K305" s="1016"/>
      <c r="L305" s="1016"/>
      <c r="M305" s="1016"/>
      <c r="N305" s="1037"/>
    </row>
    <row r="306" spans="1:14" ht="12.75" customHeight="1" x14ac:dyDescent="0.2">
      <c r="A306" s="1055"/>
      <c r="B306" s="1018"/>
      <c r="C306" s="1019"/>
      <c r="D306" s="1020"/>
      <c r="E306" s="1041"/>
      <c r="F306" s="1042"/>
      <c r="G306" s="1042"/>
      <c r="H306" s="1038" t="s">
        <v>114</v>
      </c>
      <c r="I306" s="1019"/>
      <c r="J306" s="1019"/>
      <c r="K306" s="1019"/>
      <c r="L306" s="1019" t="s">
        <v>338</v>
      </c>
      <c r="M306" s="1019"/>
      <c r="N306" s="1039"/>
    </row>
    <row r="307" spans="1:14" ht="12.75" customHeight="1" x14ac:dyDescent="0.2">
      <c r="A307" s="1055"/>
      <c r="B307" s="1018" t="s">
        <v>339</v>
      </c>
      <c r="C307" s="1019" t="s">
        <v>340</v>
      </c>
      <c r="D307" s="1020" t="s">
        <v>341</v>
      </c>
      <c r="E307" s="1043" t="s">
        <v>115</v>
      </c>
      <c r="F307" s="1049" t="s">
        <v>342</v>
      </c>
      <c r="G307" s="1051" t="s">
        <v>343</v>
      </c>
      <c r="H307" s="1038" t="s">
        <v>118</v>
      </c>
      <c r="I307" s="1045" t="s">
        <v>119</v>
      </c>
      <c r="J307" s="1045"/>
      <c r="K307" s="1045" t="s">
        <v>344</v>
      </c>
      <c r="L307" s="1019" t="s">
        <v>118</v>
      </c>
      <c r="M307" s="1045" t="s">
        <v>119</v>
      </c>
      <c r="N307" s="1047" t="s">
        <v>344</v>
      </c>
    </row>
    <row r="308" spans="1:14" ht="26.25" thickBot="1" x14ac:dyDescent="0.25">
      <c r="A308" s="1056"/>
      <c r="B308" s="1033"/>
      <c r="C308" s="1034"/>
      <c r="D308" s="1035"/>
      <c r="E308" s="1044"/>
      <c r="F308" s="1050"/>
      <c r="G308" s="1052"/>
      <c r="H308" s="1053"/>
      <c r="I308" s="52" t="s">
        <v>345</v>
      </c>
      <c r="J308" s="52" t="s">
        <v>346</v>
      </c>
      <c r="K308" s="1046"/>
      <c r="L308" s="1034"/>
      <c r="M308" s="1046"/>
      <c r="N308" s="1048"/>
    </row>
    <row r="309" spans="1:14" x14ac:dyDescent="0.2">
      <c r="A309" s="53" t="s">
        <v>121</v>
      </c>
      <c r="B309" s="54">
        <v>4</v>
      </c>
      <c r="C309" s="19">
        <v>4</v>
      </c>
      <c r="D309" s="19">
        <v>4</v>
      </c>
      <c r="E309" s="18">
        <v>92</v>
      </c>
      <c r="F309" s="19">
        <v>92</v>
      </c>
      <c r="G309" s="55">
        <v>0</v>
      </c>
      <c r="H309" s="21">
        <v>85</v>
      </c>
      <c r="I309" s="56">
        <v>56.08</v>
      </c>
      <c r="J309" s="56">
        <v>31.749999999999993</v>
      </c>
      <c r="K309" s="56">
        <v>40.153174037089869</v>
      </c>
      <c r="L309" s="57">
        <v>108</v>
      </c>
      <c r="M309" s="56">
        <v>99.8</v>
      </c>
      <c r="N309" s="46">
        <v>47.956913827655313</v>
      </c>
    </row>
    <row r="310" spans="1:14" x14ac:dyDescent="0.2">
      <c r="A310" s="58" t="s">
        <v>123</v>
      </c>
      <c r="B310" s="59">
        <v>3</v>
      </c>
      <c r="C310" s="25">
        <v>3</v>
      </c>
      <c r="D310" s="25">
        <v>3</v>
      </c>
      <c r="E310" s="24">
        <v>47</v>
      </c>
      <c r="F310" s="25">
        <v>47</v>
      </c>
      <c r="G310" s="60">
        <v>0</v>
      </c>
      <c r="H310" s="24">
        <v>19</v>
      </c>
      <c r="I310" s="61">
        <v>16.25</v>
      </c>
      <c r="J310" s="61">
        <v>6.1300000000000008</v>
      </c>
      <c r="K310" s="61">
        <v>37.895384615384614</v>
      </c>
      <c r="L310" s="25">
        <v>51</v>
      </c>
      <c r="M310" s="61">
        <v>40.18</v>
      </c>
      <c r="N310" s="47">
        <v>46.36859133897461</v>
      </c>
    </row>
    <row r="311" spans="1:14" x14ac:dyDescent="0.2">
      <c r="A311" s="58" t="s">
        <v>124</v>
      </c>
      <c r="B311" s="59">
        <v>1</v>
      </c>
      <c r="C311" s="25">
        <v>1</v>
      </c>
      <c r="D311" s="25">
        <v>1</v>
      </c>
      <c r="E311" s="24">
        <v>20</v>
      </c>
      <c r="F311" s="25">
        <v>20</v>
      </c>
      <c r="G311" s="60">
        <v>0</v>
      </c>
      <c r="H311" s="24">
        <v>10</v>
      </c>
      <c r="I311" s="61">
        <v>9</v>
      </c>
      <c r="J311" s="61">
        <v>5.08</v>
      </c>
      <c r="K311" s="61">
        <v>40.211111111111109</v>
      </c>
      <c r="L311" s="25">
        <v>19</v>
      </c>
      <c r="M311" s="61">
        <v>19</v>
      </c>
      <c r="N311" s="47">
        <v>46.526315789473685</v>
      </c>
    </row>
    <row r="312" spans="1:14" x14ac:dyDescent="0.2">
      <c r="A312" s="58" t="s">
        <v>125</v>
      </c>
      <c r="B312" s="59">
        <v>1</v>
      </c>
      <c r="C312" s="25">
        <v>1</v>
      </c>
      <c r="D312" s="25">
        <v>1</v>
      </c>
      <c r="E312" s="24">
        <v>24</v>
      </c>
      <c r="F312" s="25">
        <v>24</v>
      </c>
      <c r="G312" s="60">
        <v>0</v>
      </c>
      <c r="H312" s="24">
        <v>19</v>
      </c>
      <c r="I312" s="61">
        <v>14.760000000000002</v>
      </c>
      <c r="J312" s="61">
        <v>9.370000000000001</v>
      </c>
      <c r="K312" s="61">
        <v>43.821815718157175</v>
      </c>
      <c r="L312" s="25">
        <v>29</v>
      </c>
      <c r="M312" s="61">
        <v>28.63</v>
      </c>
      <c r="N312" s="47">
        <v>45.571428571428577</v>
      </c>
    </row>
    <row r="313" spans="1:14" x14ac:dyDescent="0.2">
      <c r="A313" s="58" t="s">
        <v>126</v>
      </c>
      <c r="B313" s="59">
        <v>1</v>
      </c>
      <c r="C313" s="25">
        <v>1</v>
      </c>
      <c r="D313" s="25">
        <v>1</v>
      </c>
      <c r="E313" s="24">
        <v>20</v>
      </c>
      <c r="F313" s="25">
        <v>20</v>
      </c>
      <c r="G313" s="60">
        <v>0</v>
      </c>
      <c r="H313" s="24">
        <v>7</v>
      </c>
      <c r="I313" s="61">
        <v>5.6000000000000005</v>
      </c>
      <c r="J313" s="61">
        <v>1.26</v>
      </c>
      <c r="K313" s="61">
        <v>38.892857142857139</v>
      </c>
      <c r="L313" s="25">
        <v>14</v>
      </c>
      <c r="M313" s="61">
        <v>10.8</v>
      </c>
      <c r="N313" s="47">
        <v>50.259259259259252</v>
      </c>
    </row>
    <row r="314" spans="1:14" x14ac:dyDescent="0.2">
      <c r="A314" s="58" t="s">
        <v>127</v>
      </c>
      <c r="B314" s="59">
        <v>1</v>
      </c>
      <c r="C314" s="25">
        <v>2</v>
      </c>
      <c r="D314" s="25">
        <v>2</v>
      </c>
      <c r="E314" s="24">
        <v>36</v>
      </c>
      <c r="F314" s="25">
        <v>36</v>
      </c>
      <c r="G314" s="60">
        <v>0</v>
      </c>
      <c r="H314" s="24">
        <v>16</v>
      </c>
      <c r="I314" s="61">
        <v>13.8</v>
      </c>
      <c r="J314" s="61">
        <v>2.56</v>
      </c>
      <c r="K314" s="61">
        <v>36.840579710144922</v>
      </c>
      <c r="L314" s="25">
        <v>25</v>
      </c>
      <c r="M314" s="61">
        <v>25</v>
      </c>
      <c r="N314" s="47">
        <v>47.68</v>
      </c>
    </row>
    <row r="315" spans="1:14" x14ac:dyDescent="0.2">
      <c r="A315" s="58" t="s">
        <v>128</v>
      </c>
      <c r="B315" s="59">
        <v>1</v>
      </c>
      <c r="C315" s="25">
        <v>1</v>
      </c>
      <c r="D315" s="25">
        <v>1</v>
      </c>
      <c r="E315" s="24">
        <v>26</v>
      </c>
      <c r="F315" s="25">
        <v>26</v>
      </c>
      <c r="G315" s="60">
        <v>0</v>
      </c>
      <c r="H315" s="24">
        <v>6</v>
      </c>
      <c r="I315" s="61">
        <v>6</v>
      </c>
      <c r="J315" s="61">
        <v>0</v>
      </c>
      <c r="K315" s="61">
        <v>38</v>
      </c>
      <c r="L315" s="25">
        <v>11</v>
      </c>
      <c r="M315" s="61">
        <v>11</v>
      </c>
      <c r="N315" s="47">
        <v>47.909090909090907</v>
      </c>
    </row>
    <row r="316" spans="1:14" x14ac:dyDescent="0.2">
      <c r="A316" s="58" t="s">
        <v>129</v>
      </c>
      <c r="B316" s="59">
        <v>1</v>
      </c>
      <c r="C316" s="25">
        <v>1</v>
      </c>
      <c r="D316" s="25">
        <v>1</v>
      </c>
      <c r="E316" s="24">
        <v>15</v>
      </c>
      <c r="F316" s="25">
        <v>15</v>
      </c>
      <c r="G316" s="60">
        <v>0</v>
      </c>
      <c r="H316" s="24">
        <v>13</v>
      </c>
      <c r="I316" s="61">
        <v>8.9</v>
      </c>
      <c r="J316" s="61">
        <v>0.23</v>
      </c>
      <c r="K316" s="61">
        <v>44.365168539325843</v>
      </c>
      <c r="L316" s="25">
        <v>21</v>
      </c>
      <c r="M316" s="61">
        <v>18.350000000000001</v>
      </c>
      <c r="N316" s="47">
        <v>48.891008174386926</v>
      </c>
    </row>
    <row r="317" spans="1:14" x14ac:dyDescent="0.2">
      <c r="A317" s="58" t="s">
        <v>130</v>
      </c>
      <c r="B317" s="59">
        <v>1</v>
      </c>
      <c r="C317" s="25">
        <v>2</v>
      </c>
      <c r="D317" s="25">
        <v>2</v>
      </c>
      <c r="E317" s="24">
        <v>30</v>
      </c>
      <c r="F317" s="25">
        <v>30</v>
      </c>
      <c r="G317" s="60">
        <v>0</v>
      </c>
      <c r="H317" s="24">
        <v>5</v>
      </c>
      <c r="I317" s="61">
        <v>3.8000000000000003</v>
      </c>
      <c r="J317" s="61">
        <v>0.63</v>
      </c>
      <c r="K317" s="61">
        <v>38.684210526315788</v>
      </c>
      <c r="L317" s="25">
        <v>20</v>
      </c>
      <c r="M317" s="61">
        <v>20</v>
      </c>
      <c r="N317" s="47">
        <v>43.9</v>
      </c>
    </row>
    <row r="318" spans="1:14" x14ac:dyDescent="0.2">
      <c r="A318" s="58" t="s">
        <v>131</v>
      </c>
      <c r="B318" s="59">
        <v>3</v>
      </c>
      <c r="C318" s="25">
        <v>3</v>
      </c>
      <c r="D318" s="25">
        <v>3</v>
      </c>
      <c r="E318" s="24">
        <v>50</v>
      </c>
      <c r="F318" s="25">
        <v>50</v>
      </c>
      <c r="G318" s="60">
        <v>0</v>
      </c>
      <c r="H318" s="24">
        <v>13</v>
      </c>
      <c r="I318" s="61">
        <v>11.700000000000001</v>
      </c>
      <c r="J318" s="61">
        <v>0</v>
      </c>
      <c r="K318" s="61">
        <v>37.444444444444443</v>
      </c>
      <c r="L318" s="25">
        <v>28</v>
      </c>
      <c r="M318" s="61">
        <v>28</v>
      </c>
      <c r="N318" s="47">
        <v>48.892857142857146</v>
      </c>
    </row>
    <row r="319" spans="1:14" x14ac:dyDescent="0.2">
      <c r="A319" s="58" t="s">
        <v>132</v>
      </c>
      <c r="B319" s="59">
        <v>3</v>
      </c>
      <c r="C319" s="25">
        <v>3</v>
      </c>
      <c r="D319" s="25">
        <v>3</v>
      </c>
      <c r="E319" s="24">
        <v>65</v>
      </c>
      <c r="F319" s="25">
        <v>65</v>
      </c>
      <c r="G319" s="60">
        <v>0</v>
      </c>
      <c r="H319" s="24">
        <v>33</v>
      </c>
      <c r="I319" s="61">
        <v>23.650000000000002</v>
      </c>
      <c r="J319" s="61">
        <v>8.92</v>
      </c>
      <c r="K319" s="61">
        <v>42.887949260042269</v>
      </c>
      <c r="L319" s="25">
        <v>75</v>
      </c>
      <c r="M319" s="61">
        <v>67.73</v>
      </c>
      <c r="N319" s="47">
        <v>44.428908902997193</v>
      </c>
    </row>
    <row r="320" spans="1:14" x14ac:dyDescent="0.2">
      <c r="A320" s="58" t="s">
        <v>133</v>
      </c>
      <c r="B320" s="59">
        <v>3</v>
      </c>
      <c r="C320" s="25">
        <v>3</v>
      </c>
      <c r="D320" s="25">
        <v>3</v>
      </c>
      <c r="E320" s="24">
        <v>57</v>
      </c>
      <c r="F320" s="25">
        <v>57</v>
      </c>
      <c r="G320" s="60">
        <v>0</v>
      </c>
      <c r="H320" s="24">
        <v>31</v>
      </c>
      <c r="I320" s="61">
        <v>23.95</v>
      </c>
      <c r="J320" s="61">
        <v>6.7200000000000006</v>
      </c>
      <c r="K320" s="61">
        <v>38.396659707724424</v>
      </c>
      <c r="L320" s="25">
        <v>30</v>
      </c>
      <c r="M320" s="61">
        <v>30</v>
      </c>
      <c r="N320" s="47">
        <v>48.833333333333336</v>
      </c>
    </row>
    <row r="321" spans="1:14" x14ac:dyDescent="0.2">
      <c r="A321" s="58" t="s">
        <v>134</v>
      </c>
      <c r="B321" s="59">
        <v>3</v>
      </c>
      <c r="C321" s="25">
        <v>3</v>
      </c>
      <c r="D321" s="25">
        <v>3</v>
      </c>
      <c r="E321" s="24">
        <v>51</v>
      </c>
      <c r="F321" s="25">
        <v>51</v>
      </c>
      <c r="G321" s="60">
        <v>0</v>
      </c>
      <c r="H321" s="24">
        <v>16</v>
      </c>
      <c r="I321" s="61">
        <v>13.1</v>
      </c>
      <c r="J321" s="61">
        <v>5.14</v>
      </c>
      <c r="K321" s="61">
        <v>40.022900763358777</v>
      </c>
      <c r="L321" s="25">
        <v>38</v>
      </c>
      <c r="M321" s="61">
        <v>36.9</v>
      </c>
      <c r="N321" s="47">
        <v>45.915989159891609</v>
      </c>
    </row>
    <row r="322" spans="1:14" ht="13.5" thickBot="1" x14ac:dyDescent="0.25">
      <c r="A322" s="71" t="s">
        <v>135</v>
      </c>
      <c r="B322" s="72">
        <v>1</v>
      </c>
      <c r="C322" s="30">
        <v>1</v>
      </c>
      <c r="D322" s="30">
        <v>1</v>
      </c>
      <c r="E322" s="29">
        <v>21</v>
      </c>
      <c r="F322" s="30">
        <v>21</v>
      </c>
      <c r="G322" s="73">
        <v>0</v>
      </c>
      <c r="H322" s="29">
        <v>9</v>
      </c>
      <c r="I322" s="74">
        <v>7.4</v>
      </c>
      <c r="J322" s="74">
        <v>3.7300000000000004</v>
      </c>
      <c r="K322" s="74">
        <v>38.243243243243242</v>
      </c>
      <c r="L322" s="30">
        <v>16</v>
      </c>
      <c r="M322" s="74">
        <v>14.95</v>
      </c>
      <c r="N322" s="48">
        <v>48.645484949832777</v>
      </c>
    </row>
    <row r="323" spans="1:14" ht="13.5" thickBot="1" x14ac:dyDescent="0.25">
      <c r="A323" s="1193" t="s">
        <v>115</v>
      </c>
      <c r="B323" s="1194">
        <v>27</v>
      </c>
      <c r="C323" s="1187">
        <v>29</v>
      </c>
      <c r="D323" s="1187">
        <v>29</v>
      </c>
      <c r="E323" s="1186">
        <v>554</v>
      </c>
      <c r="F323" s="1187">
        <v>554</v>
      </c>
      <c r="G323" s="1195">
        <v>0</v>
      </c>
      <c r="H323" s="1186">
        <v>282</v>
      </c>
      <c r="I323" s="1189">
        <v>213.99000000000004</v>
      </c>
      <c r="J323" s="1189">
        <v>81.520000000000024</v>
      </c>
      <c r="K323" s="1189">
        <v>39.962848731249125</v>
      </c>
      <c r="L323" s="1187">
        <v>485</v>
      </c>
      <c r="M323" s="1189">
        <v>450.33999999999992</v>
      </c>
      <c r="N323" s="1191">
        <v>46.941355420349083</v>
      </c>
    </row>
    <row r="325" spans="1:14" ht="13.5" customHeight="1" thickBot="1" x14ac:dyDescent="0.25">
      <c r="A325" s="11" t="s">
        <v>400</v>
      </c>
      <c r="D325" s="51"/>
      <c r="E325" s="10"/>
      <c r="F325" s="10"/>
      <c r="G325" s="10"/>
      <c r="H325" s="10"/>
      <c r="I325" s="51"/>
      <c r="J325" s="51"/>
      <c r="K325" s="51"/>
    </row>
    <row r="326" spans="1:14" ht="12.75" customHeight="1" x14ac:dyDescent="0.2">
      <c r="A326" s="1054" t="s">
        <v>113</v>
      </c>
      <c r="B326" s="1015" t="s">
        <v>336</v>
      </c>
      <c r="C326" s="1016"/>
      <c r="D326" s="1017"/>
      <c r="E326" s="1040" t="s">
        <v>8</v>
      </c>
      <c r="F326" s="1030"/>
      <c r="G326" s="1030"/>
      <c r="H326" s="1036" t="s">
        <v>337</v>
      </c>
      <c r="I326" s="1016"/>
      <c r="J326" s="1016"/>
      <c r="K326" s="1016"/>
      <c r="L326" s="1016"/>
      <c r="M326" s="1016"/>
      <c r="N326" s="1037"/>
    </row>
    <row r="327" spans="1:14" ht="12.75" customHeight="1" x14ac:dyDescent="0.2">
      <c r="A327" s="1055"/>
      <c r="B327" s="1018"/>
      <c r="C327" s="1019"/>
      <c r="D327" s="1020"/>
      <c r="E327" s="1041"/>
      <c r="F327" s="1042"/>
      <c r="G327" s="1042"/>
      <c r="H327" s="1038" t="s">
        <v>114</v>
      </c>
      <c r="I327" s="1019"/>
      <c r="J327" s="1019"/>
      <c r="K327" s="1019"/>
      <c r="L327" s="1019" t="s">
        <v>338</v>
      </c>
      <c r="M327" s="1019"/>
      <c r="N327" s="1039"/>
    </row>
    <row r="328" spans="1:14" ht="12.75" customHeight="1" x14ac:dyDescent="0.2">
      <c r="A328" s="1055"/>
      <c r="B328" s="1018" t="s">
        <v>339</v>
      </c>
      <c r="C328" s="1019" t="s">
        <v>340</v>
      </c>
      <c r="D328" s="1020" t="s">
        <v>341</v>
      </c>
      <c r="E328" s="1043" t="s">
        <v>115</v>
      </c>
      <c r="F328" s="1049" t="s">
        <v>342</v>
      </c>
      <c r="G328" s="1051" t="s">
        <v>343</v>
      </c>
      <c r="H328" s="1038" t="s">
        <v>118</v>
      </c>
      <c r="I328" s="1045" t="s">
        <v>119</v>
      </c>
      <c r="J328" s="1045"/>
      <c r="K328" s="1045" t="s">
        <v>344</v>
      </c>
      <c r="L328" s="1019" t="s">
        <v>118</v>
      </c>
      <c r="M328" s="1045" t="s">
        <v>119</v>
      </c>
      <c r="N328" s="1047" t="s">
        <v>344</v>
      </c>
    </row>
    <row r="329" spans="1:14" ht="26.25" thickBot="1" x14ac:dyDescent="0.25">
      <c r="A329" s="1056"/>
      <c r="B329" s="1033"/>
      <c r="C329" s="1034"/>
      <c r="D329" s="1035"/>
      <c r="E329" s="1044"/>
      <c r="F329" s="1050"/>
      <c r="G329" s="1052"/>
      <c r="H329" s="1053"/>
      <c r="I329" s="52" t="s">
        <v>345</v>
      </c>
      <c r="J329" s="52" t="s">
        <v>346</v>
      </c>
      <c r="K329" s="1046"/>
      <c r="L329" s="1034"/>
      <c r="M329" s="1046"/>
      <c r="N329" s="1048"/>
    </row>
    <row r="330" spans="1:14" x14ac:dyDescent="0.2">
      <c r="A330" s="53" t="s">
        <v>121</v>
      </c>
      <c r="B330" s="54">
        <v>1</v>
      </c>
      <c r="C330" s="19">
        <v>1</v>
      </c>
      <c r="D330" s="19">
        <v>1</v>
      </c>
      <c r="E330" s="18">
        <v>34</v>
      </c>
      <c r="F330" s="19">
        <v>34</v>
      </c>
      <c r="G330" s="55">
        <v>0</v>
      </c>
      <c r="H330" s="21">
        <v>19</v>
      </c>
      <c r="I330" s="56">
        <v>13.03</v>
      </c>
      <c r="J330" s="56">
        <v>11.020000000000001</v>
      </c>
      <c r="K330" s="56">
        <v>48.085955487336911</v>
      </c>
      <c r="L330" s="57">
        <v>37</v>
      </c>
      <c r="M330" s="56">
        <v>34.83</v>
      </c>
      <c r="N330" s="46">
        <v>49.103933390755095</v>
      </c>
    </row>
    <row r="331" spans="1:14" x14ac:dyDescent="0.2">
      <c r="A331" s="58" t="s">
        <v>123</v>
      </c>
      <c r="B331" s="59">
        <v>0</v>
      </c>
      <c r="C331" s="25">
        <v>0</v>
      </c>
      <c r="D331" s="25">
        <v>0</v>
      </c>
      <c r="E331" s="24">
        <v>0</v>
      </c>
      <c r="F331" s="25">
        <v>0</v>
      </c>
      <c r="G331" s="60">
        <v>0</v>
      </c>
      <c r="H331" s="24">
        <v>0</v>
      </c>
      <c r="I331" s="61">
        <v>0</v>
      </c>
      <c r="J331" s="61">
        <v>0</v>
      </c>
      <c r="K331" s="61">
        <v>0</v>
      </c>
      <c r="L331" s="25">
        <v>0</v>
      </c>
      <c r="M331" s="61">
        <v>0</v>
      </c>
      <c r="N331" s="47">
        <v>0</v>
      </c>
    </row>
    <row r="332" spans="1:14" x14ac:dyDescent="0.2">
      <c r="A332" s="58" t="s">
        <v>124</v>
      </c>
      <c r="B332" s="59">
        <v>1</v>
      </c>
      <c r="C332" s="25">
        <v>1</v>
      </c>
      <c r="D332" s="25">
        <v>1</v>
      </c>
      <c r="E332" s="24">
        <v>12</v>
      </c>
      <c r="F332" s="25">
        <v>12</v>
      </c>
      <c r="G332" s="60">
        <v>0</v>
      </c>
      <c r="H332" s="24">
        <v>11</v>
      </c>
      <c r="I332" s="61">
        <v>9.35</v>
      </c>
      <c r="J332" s="61">
        <v>5.83</v>
      </c>
      <c r="K332" s="61">
        <v>39.502673796791441</v>
      </c>
      <c r="L332" s="25">
        <v>21</v>
      </c>
      <c r="M332" s="61">
        <v>20.3</v>
      </c>
      <c r="N332" s="47">
        <v>44.344827586206897</v>
      </c>
    </row>
    <row r="333" spans="1:14" x14ac:dyDescent="0.2">
      <c r="A333" s="58" t="s">
        <v>125</v>
      </c>
      <c r="B333" s="59">
        <v>0</v>
      </c>
      <c r="C333" s="25">
        <v>0</v>
      </c>
      <c r="D333" s="25">
        <v>0</v>
      </c>
      <c r="E333" s="24">
        <v>0</v>
      </c>
      <c r="F333" s="25">
        <v>0</v>
      </c>
      <c r="G333" s="60">
        <v>0</v>
      </c>
      <c r="H333" s="24">
        <v>0</v>
      </c>
      <c r="I333" s="61">
        <v>0</v>
      </c>
      <c r="J333" s="61">
        <v>0</v>
      </c>
      <c r="K333" s="61">
        <v>0</v>
      </c>
      <c r="L333" s="25">
        <v>0</v>
      </c>
      <c r="M333" s="61">
        <v>0</v>
      </c>
      <c r="N333" s="47">
        <v>0</v>
      </c>
    </row>
    <row r="334" spans="1:14" x14ac:dyDescent="0.2">
      <c r="A334" s="58" t="s">
        <v>126</v>
      </c>
      <c r="B334" s="59">
        <v>0</v>
      </c>
      <c r="C334" s="25">
        <v>0</v>
      </c>
      <c r="D334" s="25">
        <v>0</v>
      </c>
      <c r="E334" s="24">
        <v>0</v>
      </c>
      <c r="F334" s="25">
        <v>0</v>
      </c>
      <c r="G334" s="60">
        <v>0</v>
      </c>
      <c r="H334" s="24">
        <v>0</v>
      </c>
      <c r="I334" s="61">
        <v>0</v>
      </c>
      <c r="J334" s="61">
        <v>0</v>
      </c>
      <c r="K334" s="61">
        <v>0</v>
      </c>
      <c r="L334" s="25">
        <v>0</v>
      </c>
      <c r="M334" s="61">
        <v>0</v>
      </c>
      <c r="N334" s="47">
        <v>0</v>
      </c>
    </row>
    <row r="335" spans="1:14" x14ac:dyDescent="0.2">
      <c r="A335" s="58" t="s">
        <v>127</v>
      </c>
      <c r="B335" s="59">
        <v>0</v>
      </c>
      <c r="C335" s="25">
        <v>0</v>
      </c>
      <c r="D335" s="25">
        <v>0</v>
      </c>
      <c r="E335" s="24">
        <v>0</v>
      </c>
      <c r="F335" s="25">
        <v>0</v>
      </c>
      <c r="G335" s="60">
        <v>0</v>
      </c>
      <c r="H335" s="24">
        <v>0</v>
      </c>
      <c r="I335" s="61">
        <v>0</v>
      </c>
      <c r="J335" s="61">
        <v>0</v>
      </c>
      <c r="K335" s="61">
        <v>0</v>
      </c>
      <c r="L335" s="25">
        <v>0</v>
      </c>
      <c r="M335" s="61">
        <v>0</v>
      </c>
      <c r="N335" s="47">
        <v>0</v>
      </c>
    </row>
    <row r="336" spans="1:14" x14ac:dyDescent="0.2">
      <c r="A336" s="58" t="s">
        <v>128</v>
      </c>
      <c r="B336" s="59">
        <v>0</v>
      </c>
      <c r="C336" s="25">
        <v>0</v>
      </c>
      <c r="D336" s="25">
        <v>0</v>
      </c>
      <c r="E336" s="24">
        <v>0</v>
      </c>
      <c r="F336" s="25">
        <v>0</v>
      </c>
      <c r="G336" s="60">
        <v>0</v>
      </c>
      <c r="H336" s="24">
        <v>0</v>
      </c>
      <c r="I336" s="61">
        <v>0</v>
      </c>
      <c r="J336" s="61">
        <v>0</v>
      </c>
      <c r="K336" s="61">
        <v>0</v>
      </c>
      <c r="L336" s="25">
        <v>0</v>
      </c>
      <c r="M336" s="61">
        <v>0</v>
      </c>
      <c r="N336" s="47">
        <v>0</v>
      </c>
    </row>
    <row r="337" spans="1:14" x14ac:dyDescent="0.2">
      <c r="A337" s="58" t="s">
        <v>129</v>
      </c>
      <c r="B337" s="59">
        <v>0</v>
      </c>
      <c r="C337" s="25">
        <v>0</v>
      </c>
      <c r="D337" s="25">
        <v>0</v>
      </c>
      <c r="E337" s="24">
        <v>0</v>
      </c>
      <c r="F337" s="25">
        <v>0</v>
      </c>
      <c r="G337" s="60">
        <v>0</v>
      </c>
      <c r="H337" s="24">
        <v>0</v>
      </c>
      <c r="I337" s="61">
        <v>0</v>
      </c>
      <c r="J337" s="61">
        <v>0</v>
      </c>
      <c r="K337" s="61">
        <v>0</v>
      </c>
      <c r="L337" s="25">
        <v>0</v>
      </c>
      <c r="M337" s="61">
        <v>0</v>
      </c>
      <c r="N337" s="47">
        <v>0</v>
      </c>
    </row>
    <row r="338" spans="1:14" x14ac:dyDescent="0.2">
      <c r="A338" s="58" t="s">
        <v>130</v>
      </c>
      <c r="B338" s="59">
        <v>0</v>
      </c>
      <c r="C338" s="25">
        <v>0</v>
      </c>
      <c r="D338" s="25">
        <v>0</v>
      </c>
      <c r="E338" s="24">
        <v>0</v>
      </c>
      <c r="F338" s="25">
        <v>0</v>
      </c>
      <c r="G338" s="60">
        <v>0</v>
      </c>
      <c r="H338" s="24">
        <v>0</v>
      </c>
      <c r="I338" s="61">
        <v>0</v>
      </c>
      <c r="J338" s="61">
        <v>0</v>
      </c>
      <c r="K338" s="61">
        <v>0</v>
      </c>
      <c r="L338" s="25">
        <v>0</v>
      </c>
      <c r="M338" s="61">
        <v>0</v>
      </c>
      <c r="N338" s="47">
        <v>0</v>
      </c>
    </row>
    <row r="339" spans="1:14" x14ac:dyDescent="0.2">
      <c r="A339" s="58" t="s">
        <v>131</v>
      </c>
      <c r="B339" s="59">
        <v>0</v>
      </c>
      <c r="C339" s="25">
        <v>0</v>
      </c>
      <c r="D339" s="25">
        <v>0</v>
      </c>
      <c r="E339" s="24">
        <v>0</v>
      </c>
      <c r="F339" s="25">
        <v>0</v>
      </c>
      <c r="G339" s="60">
        <v>0</v>
      </c>
      <c r="H339" s="24">
        <v>0</v>
      </c>
      <c r="I339" s="61">
        <v>0</v>
      </c>
      <c r="J339" s="61">
        <v>0</v>
      </c>
      <c r="K339" s="61">
        <v>0</v>
      </c>
      <c r="L339" s="25">
        <v>0</v>
      </c>
      <c r="M339" s="61">
        <v>0</v>
      </c>
      <c r="N339" s="47">
        <v>0</v>
      </c>
    </row>
    <row r="340" spans="1:14" x14ac:dyDescent="0.2">
      <c r="A340" s="58" t="s">
        <v>132</v>
      </c>
      <c r="B340" s="59">
        <v>1</v>
      </c>
      <c r="C340" s="25">
        <v>1</v>
      </c>
      <c r="D340" s="25">
        <v>1</v>
      </c>
      <c r="E340" s="24">
        <v>13</v>
      </c>
      <c r="F340" s="25">
        <v>13</v>
      </c>
      <c r="G340" s="60">
        <v>0</v>
      </c>
      <c r="H340" s="24">
        <v>4</v>
      </c>
      <c r="I340" s="61">
        <v>3.9</v>
      </c>
      <c r="J340" s="61">
        <v>1.34</v>
      </c>
      <c r="K340" s="61">
        <v>51.61538461538462</v>
      </c>
      <c r="L340" s="25">
        <v>18</v>
      </c>
      <c r="M340" s="61">
        <v>13.58</v>
      </c>
      <c r="N340" s="47">
        <v>48.275405007363773</v>
      </c>
    </row>
    <row r="341" spans="1:14" x14ac:dyDescent="0.2">
      <c r="A341" s="58" t="s">
        <v>133</v>
      </c>
      <c r="B341" s="59">
        <v>1</v>
      </c>
      <c r="C341" s="25">
        <v>1</v>
      </c>
      <c r="D341" s="25">
        <v>1</v>
      </c>
      <c r="E341" s="24">
        <v>10</v>
      </c>
      <c r="F341" s="25">
        <v>10</v>
      </c>
      <c r="G341" s="60">
        <v>0</v>
      </c>
      <c r="H341" s="24">
        <v>10</v>
      </c>
      <c r="I341" s="61">
        <v>9</v>
      </c>
      <c r="J341" s="61">
        <v>7.6499999999999995</v>
      </c>
      <c r="K341" s="61">
        <v>49.355555555555554</v>
      </c>
      <c r="L341" s="25">
        <v>17</v>
      </c>
      <c r="M341" s="61">
        <v>16.5</v>
      </c>
      <c r="N341" s="47">
        <v>43.969696969696969</v>
      </c>
    </row>
    <row r="342" spans="1:14" x14ac:dyDescent="0.2">
      <c r="A342" s="58" t="s">
        <v>134</v>
      </c>
      <c r="B342" s="59">
        <v>1</v>
      </c>
      <c r="C342" s="25">
        <v>1</v>
      </c>
      <c r="D342" s="25">
        <v>1</v>
      </c>
      <c r="E342" s="24">
        <v>18</v>
      </c>
      <c r="F342" s="25">
        <v>18</v>
      </c>
      <c r="G342" s="60">
        <v>0</v>
      </c>
      <c r="H342" s="24">
        <v>8</v>
      </c>
      <c r="I342" s="61">
        <v>7.1</v>
      </c>
      <c r="J342" s="61">
        <v>2.34</v>
      </c>
      <c r="K342" s="61">
        <v>46.95774647887324</v>
      </c>
      <c r="L342" s="25">
        <v>22</v>
      </c>
      <c r="M342" s="61">
        <v>22</v>
      </c>
      <c r="N342" s="47">
        <v>51.590909090909093</v>
      </c>
    </row>
    <row r="343" spans="1:14" ht="13.5" thickBot="1" x14ac:dyDescent="0.25">
      <c r="A343" s="71" t="s">
        <v>135</v>
      </c>
      <c r="B343" s="72">
        <v>0</v>
      </c>
      <c r="C343" s="30">
        <v>0</v>
      </c>
      <c r="D343" s="30">
        <v>0</v>
      </c>
      <c r="E343" s="29">
        <v>0</v>
      </c>
      <c r="F343" s="30">
        <v>0</v>
      </c>
      <c r="G343" s="73">
        <v>0</v>
      </c>
      <c r="H343" s="29">
        <v>0</v>
      </c>
      <c r="I343" s="74">
        <v>0</v>
      </c>
      <c r="J343" s="74">
        <v>0</v>
      </c>
      <c r="K343" s="74">
        <v>0</v>
      </c>
      <c r="L343" s="30">
        <v>0</v>
      </c>
      <c r="M343" s="74">
        <v>0</v>
      </c>
      <c r="N343" s="48">
        <v>0</v>
      </c>
    </row>
    <row r="344" spans="1:14" ht="13.5" thickBot="1" x14ac:dyDescent="0.25">
      <c r="A344" s="1193" t="s">
        <v>115</v>
      </c>
      <c r="B344" s="1194">
        <v>5</v>
      </c>
      <c r="C344" s="1187">
        <v>5</v>
      </c>
      <c r="D344" s="1187">
        <v>5</v>
      </c>
      <c r="E344" s="1186">
        <v>87</v>
      </c>
      <c r="F344" s="1187">
        <v>87</v>
      </c>
      <c r="G344" s="1195">
        <v>0</v>
      </c>
      <c r="H344" s="1186">
        <v>52</v>
      </c>
      <c r="I344" s="1189">
        <v>42.38</v>
      </c>
      <c r="J344" s="1189">
        <v>28.18</v>
      </c>
      <c r="K344" s="1189">
        <v>46.597687588485137</v>
      </c>
      <c r="L344" s="1187">
        <v>115</v>
      </c>
      <c r="M344" s="1189">
        <v>107.21</v>
      </c>
      <c r="N344" s="1191">
        <v>47.818020707023599</v>
      </c>
    </row>
    <row r="346" spans="1:14" ht="13.5" customHeight="1" thickBot="1" x14ac:dyDescent="0.25">
      <c r="A346" s="11" t="s">
        <v>401</v>
      </c>
      <c r="D346" s="51"/>
      <c r="E346" s="10"/>
      <c r="F346" s="10"/>
      <c r="G346" s="10"/>
      <c r="H346" s="10"/>
      <c r="I346" s="51"/>
      <c r="J346" s="51"/>
      <c r="K346" s="51"/>
    </row>
    <row r="347" spans="1:14" ht="12.75" customHeight="1" x14ac:dyDescent="0.2">
      <c r="A347" s="1054" t="s">
        <v>113</v>
      </c>
      <c r="B347" s="1015" t="s">
        <v>336</v>
      </c>
      <c r="C347" s="1016"/>
      <c r="D347" s="1017"/>
      <c r="E347" s="1040" t="s">
        <v>8</v>
      </c>
      <c r="F347" s="1030"/>
      <c r="G347" s="1030"/>
      <c r="H347" s="1036" t="s">
        <v>337</v>
      </c>
      <c r="I347" s="1016"/>
      <c r="J347" s="1016"/>
      <c r="K347" s="1016"/>
      <c r="L347" s="1016"/>
      <c r="M347" s="1016"/>
      <c r="N347" s="1037"/>
    </row>
    <row r="348" spans="1:14" ht="12.75" customHeight="1" x14ac:dyDescent="0.2">
      <c r="A348" s="1055"/>
      <c r="B348" s="1018"/>
      <c r="C348" s="1019"/>
      <c r="D348" s="1020"/>
      <c r="E348" s="1041"/>
      <c r="F348" s="1042"/>
      <c r="G348" s="1042"/>
      <c r="H348" s="1038" t="s">
        <v>114</v>
      </c>
      <c r="I348" s="1019"/>
      <c r="J348" s="1019"/>
      <c r="K348" s="1019"/>
      <c r="L348" s="1019" t="s">
        <v>338</v>
      </c>
      <c r="M348" s="1019"/>
      <c r="N348" s="1039"/>
    </row>
    <row r="349" spans="1:14" ht="12.75" customHeight="1" x14ac:dyDescent="0.2">
      <c r="A349" s="1055"/>
      <c r="B349" s="1018" t="s">
        <v>339</v>
      </c>
      <c r="C349" s="1019" t="s">
        <v>340</v>
      </c>
      <c r="D349" s="1020" t="s">
        <v>341</v>
      </c>
      <c r="E349" s="1043" t="s">
        <v>115</v>
      </c>
      <c r="F349" s="1049" t="s">
        <v>342</v>
      </c>
      <c r="G349" s="1051" t="s">
        <v>343</v>
      </c>
      <c r="H349" s="1038" t="s">
        <v>118</v>
      </c>
      <c r="I349" s="1045" t="s">
        <v>119</v>
      </c>
      <c r="J349" s="1045"/>
      <c r="K349" s="1045" t="s">
        <v>344</v>
      </c>
      <c r="L349" s="1019" t="s">
        <v>118</v>
      </c>
      <c r="M349" s="1045" t="s">
        <v>119</v>
      </c>
      <c r="N349" s="1047" t="s">
        <v>344</v>
      </c>
    </row>
    <row r="350" spans="1:14" ht="26.25" thickBot="1" x14ac:dyDescent="0.25">
      <c r="A350" s="1056"/>
      <c r="B350" s="1033"/>
      <c r="C350" s="1034"/>
      <c r="D350" s="1035"/>
      <c r="E350" s="1044"/>
      <c r="F350" s="1050"/>
      <c r="G350" s="1052"/>
      <c r="H350" s="1053"/>
      <c r="I350" s="52" t="s">
        <v>345</v>
      </c>
      <c r="J350" s="52" t="s">
        <v>346</v>
      </c>
      <c r="K350" s="1046"/>
      <c r="L350" s="1034"/>
      <c r="M350" s="1046"/>
      <c r="N350" s="1048"/>
    </row>
    <row r="351" spans="1:14" x14ac:dyDescent="0.2">
      <c r="A351" s="53" t="s">
        <v>121</v>
      </c>
      <c r="B351" s="54">
        <v>11</v>
      </c>
      <c r="C351" s="19">
        <v>11</v>
      </c>
      <c r="D351" s="19">
        <v>41</v>
      </c>
      <c r="E351" s="18">
        <v>1014</v>
      </c>
      <c r="F351" s="19">
        <v>807</v>
      </c>
      <c r="G351" s="55">
        <v>207</v>
      </c>
      <c r="H351" s="21">
        <v>465</v>
      </c>
      <c r="I351" s="56">
        <v>369.86999999999983</v>
      </c>
      <c r="J351" s="56">
        <v>108.93999999999998</v>
      </c>
      <c r="K351" s="56">
        <v>45.991510530727048</v>
      </c>
      <c r="L351" s="57">
        <v>1558</v>
      </c>
      <c r="M351" s="56">
        <v>1402.3999999999983</v>
      </c>
      <c r="N351" s="46">
        <v>40.40029235596127</v>
      </c>
    </row>
    <row r="352" spans="1:14" x14ac:dyDescent="0.2">
      <c r="A352" s="58" t="s">
        <v>123</v>
      </c>
      <c r="B352" s="59">
        <v>12</v>
      </c>
      <c r="C352" s="25">
        <v>12</v>
      </c>
      <c r="D352" s="25">
        <v>26</v>
      </c>
      <c r="E352" s="24">
        <v>727</v>
      </c>
      <c r="F352" s="25">
        <v>649</v>
      </c>
      <c r="G352" s="60">
        <v>78</v>
      </c>
      <c r="H352" s="24">
        <v>245</v>
      </c>
      <c r="I352" s="61">
        <v>167.15999999999991</v>
      </c>
      <c r="J352" s="61">
        <v>29.699999999999992</v>
      </c>
      <c r="K352" s="61">
        <v>44.009930605408023</v>
      </c>
      <c r="L352" s="25">
        <v>818</v>
      </c>
      <c r="M352" s="61">
        <v>714.4</v>
      </c>
      <c r="N352" s="47">
        <v>41.4620660694289</v>
      </c>
    </row>
    <row r="353" spans="1:14" x14ac:dyDescent="0.2">
      <c r="A353" s="58" t="s">
        <v>124</v>
      </c>
      <c r="B353" s="59">
        <v>7</v>
      </c>
      <c r="C353" s="25">
        <v>7</v>
      </c>
      <c r="D353" s="25">
        <v>16</v>
      </c>
      <c r="E353" s="24">
        <v>452</v>
      </c>
      <c r="F353" s="25">
        <v>392</v>
      </c>
      <c r="G353" s="60">
        <v>60</v>
      </c>
      <c r="H353" s="24">
        <v>148</v>
      </c>
      <c r="I353" s="61">
        <v>108.79</v>
      </c>
      <c r="J353" s="61">
        <v>23.879999999999995</v>
      </c>
      <c r="K353" s="61">
        <v>43.480834635536347</v>
      </c>
      <c r="L353" s="25">
        <v>575</v>
      </c>
      <c r="M353" s="61">
        <v>546.12999999999988</v>
      </c>
      <c r="N353" s="47">
        <v>41.447164594510483</v>
      </c>
    </row>
    <row r="354" spans="1:14" x14ac:dyDescent="0.2">
      <c r="A354" s="58" t="s">
        <v>125</v>
      </c>
      <c r="B354" s="59">
        <v>6</v>
      </c>
      <c r="C354" s="25">
        <v>6</v>
      </c>
      <c r="D354" s="25">
        <v>15</v>
      </c>
      <c r="E354" s="24">
        <v>439</v>
      </c>
      <c r="F354" s="25">
        <v>385</v>
      </c>
      <c r="G354" s="60">
        <v>54</v>
      </c>
      <c r="H354" s="24">
        <v>157</v>
      </c>
      <c r="I354" s="61">
        <v>112.26999999999995</v>
      </c>
      <c r="J354" s="61">
        <v>19.229999999999997</v>
      </c>
      <c r="K354" s="61">
        <v>42.17511356551173</v>
      </c>
      <c r="L354" s="25">
        <v>496</v>
      </c>
      <c r="M354" s="61">
        <v>437.5200000000001</v>
      </c>
      <c r="N354" s="47">
        <v>41.602875297129273</v>
      </c>
    </row>
    <row r="355" spans="1:14" x14ac:dyDescent="0.2">
      <c r="A355" s="58" t="s">
        <v>126</v>
      </c>
      <c r="B355" s="59">
        <v>2</v>
      </c>
      <c r="C355" s="25">
        <v>3</v>
      </c>
      <c r="D355" s="25">
        <v>7</v>
      </c>
      <c r="E355" s="24">
        <v>203</v>
      </c>
      <c r="F355" s="25">
        <v>188</v>
      </c>
      <c r="G355" s="60">
        <v>15</v>
      </c>
      <c r="H355" s="24">
        <v>64</v>
      </c>
      <c r="I355" s="61">
        <v>45.599999999999987</v>
      </c>
      <c r="J355" s="61">
        <v>4.24</v>
      </c>
      <c r="K355" s="61">
        <v>44.207236842105281</v>
      </c>
      <c r="L355" s="25">
        <v>268</v>
      </c>
      <c r="M355" s="61">
        <v>229.7000000000001</v>
      </c>
      <c r="N355" s="47">
        <v>43.314540705267724</v>
      </c>
    </row>
    <row r="356" spans="1:14" x14ac:dyDescent="0.2">
      <c r="A356" s="58" t="s">
        <v>127</v>
      </c>
      <c r="B356" s="59">
        <v>6</v>
      </c>
      <c r="C356" s="25">
        <v>10</v>
      </c>
      <c r="D356" s="25">
        <v>27</v>
      </c>
      <c r="E356" s="24">
        <v>676</v>
      </c>
      <c r="F356" s="25">
        <v>577</v>
      </c>
      <c r="G356" s="60">
        <v>99</v>
      </c>
      <c r="H356" s="24">
        <v>217</v>
      </c>
      <c r="I356" s="61">
        <v>166.35000000000002</v>
      </c>
      <c r="J356" s="61">
        <v>34.139999999999993</v>
      </c>
      <c r="K356" s="61">
        <v>44.840156296964217</v>
      </c>
      <c r="L356" s="25">
        <v>778</v>
      </c>
      <c r="M356" s="61">
        <v>703.70999999999992</v>
      </c>
      <c r="N356" s="47">
        <v>43.550240866265931</v>
      </c>
    </row>
    <row r="357" spans="1:14" x14ac:dyDescent="0.2">
      <c r="A357" s="58" t="s">
        <v>128</v>
      </c>
      <c r="B357" s="59">
        <v>6</v>
      </c>
      <c r="C357" s="25">
        <v>7</v>
      </c>
      <c r="D357" s="25">
        <v>15</v>
      </c>
      <c r="E357" s="24">
        <v>338</v>
      </c>
      <c r="F357" s="25">
        <v>286</v>
      </c>
      <c r="G357" s="60">
        <v>52</v>
      </c>
      <c r="H357" s="24">
        <v>135</v>
      </c>
      <c r="I357" s="61">
        <v>98.069999999999979</v>
      </c>
      <c r="J357" s="61">
        <v>13.220000000000006</v>
      </c>
      <c r="K357" s="61">
        <v>43.795452228000443</v>
      </c>
      <c r="L357" s="25">
        <v>457</v>
      </c>
      <c r="M357" s="61">
        <v>425.21000000000004</v>
      </c>
      <c r="N357" s="47">
        <v>40.030455539615723</v>
      </c>
    </row>
    <row r="358" spans="1:14" x14ac:dyDescent="0.2">
      <c r="A358" s="58" t="s">
        <v>129</v>
      </c>
      <c r="B358" s="59">
        <v>6</v>
      </c>
      <c r="C358" s="25">
        <v>6</v>
      </c>
      <c r="D358" s="25">
        <v>16</v>
      </c>
      <c r="E358" s="24">
        <v>399</v>
      </c>
      <c r="F358" s="25">
        <v>365</v>
      </c>
      <c r="G358" s="60">
        <v>34</v>
      </c>
      <c r="H358" s="24">
        <v>152</v>
      </c>
      <c r="I358" s="61">
        <v>124.95</v>
      </c>
      <c r="J358" s="61">
        <v>4.13</v>
      </c>
      <c r="K358" s="61">
        <v>45.755182072829136</v>
      </c>
      <c r="L358" s="25">
        <v>486</v>
      </c>
      <c r="M358" s="61">
        <v>440.90999999999991</v>
      </c>
      <c r="N358" s="47">
        <v>41.150801750924224</v>
      </c>
    </row>
    <row r="359" spans="1:14" x14ac:dyDescent="0.2">
      <c r="A359" s="58" t="s">
        <v>130</v>
      </c>
      <c r="B359" s="59">
        <v>1</v>
      </c>
      <c r="C359" s="25">
        <v>5</v>
      </c>
      <c r="D359" s="25">
        <v>12</v>
      </c>
      <c r="E359" s="24">
        <v>338</v>
      </c>
      <c r="F359" s="25">
        <v>298</v>
      </c>
      <c r="G359" s="60">
        <v>40</v>
      </c>
      <c r="H359" s="24">
        <v>103</v>
      </c>
      <c r="I359" s="61">
        <v>78.139999999999972</v>
      </c>
      <c r="J359" s="61">
        <v>11.790000000000003</v>
      </c>
      <c r="K359" s="61">
        <v>43.371768620424895</v>
      </c>
      <c r="L359" s="25">
        <v>337</v>
      </c>
      <c r="M359" s="61">
        <v>305.51000000000005</v>
      </c>
      <c r="N359" s="47">
        <v>39.946122876501576</v>
      </c>
    </row>
    <row r="360" spans="1:14" x14ac:dyDescent="0.2">
      <c r="A360" s="58" t="s">
        <v>131</v>
      </c>
      <c r="B360" s="59">
        <v>6</v>
      </c>
      <c r="C360" s="25">
        <v>6</v>
      </c>
      <c r="D360" s="25">
        <v>16</v>
      </c>
      <c r="E360" s="24">
        <v>427</v>
      </c>
      <c r="F360" s="25">
        <v>362</v>
      </c>
      <c r="G360" s="60">
        <v>65</v>
      </c>
      <c r="H360" s="24">
        <v>160</v>
      </c>
      <c r="I360" s="61">
        <v>125.09999999999998</v>
      </c>
      <c r="J360" s="61">
        <v>14.990000000000004</v>
      </c>
      <c r="K360" s="61">
        <v>44.643085531574755</v>
      </c>
      <c r="L360" s="25">
        <v>508</v>
      </c>
      <c r="M360" s="61">
        <v>467.30000000000007</v>
      </c>
      <c r="N360" s="47">
        <v>40.401669163278399</v>
      </c>
    </row>
    <row r="361" spans="1:14" x14ac:dyDescent="0.2">
      <c r="A361" s="58" t="s">
        <v>132</v>
      </c>
      <c r="B361" s="59">
        <v>15</v>
      </c>
      <c r="C361" s="25">
        <v>15</v>
      </c>
      <c r="D361" s="25">
        <v>40</v>
      </c>
      <c r="E361" s="24">
        <v>1026</v>
      </c>
      <c r="F361" s="25">
        <v>880</v>
      </c>
      <c r="G361" s="60">
        <v>146</v>
      </c>
      <c r="H361" s="24">
        <v>349</v>
      </c>
      <c r="I361" s="61">
        <v>286.1599999999998</v>
      </c>
      <c r="J361" s="61">
        <v>63.66000000000016</v>
      </c>
      <c r="K361" s="61">
        <v>43.601341906625692</v>
      </c>
      <c r="L361" s="25">
        <v>1244</v>
      </c>
      <c r="M361" s="61">
        <v>1182.9400000000003</v>
      </c>
      <c r="N361" s="47">
        <v>41.433428576259146</v>
      </c>
    </row>
    <row r="362" spans="1:14" x14ac:dyDescent="0.2">
      <c r="A362" s="58" t="s">
        <v>133</v>
      </c>
      <c r="B362" s="59">
        <v>6</v>
      </c>
      <c r="C362" s="25">
        <v>6</v>
      </c>
      <c r="D362" s="25">
        <v>17</v>
      </c>
      <c r="E362" s="24">
        <v>441</v>
      </c>
      <c r="F362" s="25">
        <v>368</v>
      </c>
      <c r="G362" s="60">
        <v>73</v>
      </c>
      <c r="H362" s="24">
        <v>202</v>
      </c>
      <c r="I362" s="61">
        <v>146.89999999999998</v>
      </c>
      <c r="J362" s="61">
        <v>38.529999999999987</v>
      </c>
      <c r="K362" s="61">
        <v>45.265078284547322</v>
      </c>
      <c r="L362" s="25">
        <v>409</v>
      </c>
      <c r="M362" s="61">
        <v>368.86</v>
      </c>
      <c r="N362" s="47">
        <v>41.740009759800465</v>
      </c>
    </row>
    <row r="363" spans="1:14" x14ac:dyDescent="0.2">
      <c r="A363" s="58" t="s">
        <v>134</v>
      </c>
      <c r="B363" s="59">
        <v>14</v>
      </c>
      <c r="C363" s="25">
        <v>14</v>
      </c>
      <c r="D363" s="25">
        <v>33</v>
      </c>
      <c r="E363" s="24">
        <v>794</v>
      </c>
      <c r="F363" s="25">
        <v>683</v>
      </c>
      <c r="G363" s="60">
        <v>111</v>
      </c>
      <c r="H363" s="24">
        <v>311</v>
      </c>
      <c r="I363" s="61">
        <v>249.6899999999998</v>
      </c>
      <c r="J363" s="61">
        <v>33.149999999999991</v>
      </c>
      <c r="K363" s="61">
        <v>43.542552765429171</v>
      </c>
      <c r="L363" s="25">
        <v>940</v>
      </c>
      <c r="M363" s="61">
        <v>885.06999999999971</v>
      </c>
      <c r="N363" s="47">
        <v>42.038313353746041</v>
      </c>
    </row>
    <row r="364" spans="1:14" ht="13.5" thickBot="1" x14ac:dyDescent="0.25">
      <c r="A364" s="71" t="s">
        <v>135</v>
      </c>
      <c r="B364" s="72">
        <v>6</v>
      </c>
      <c r="C364" s="30">
        <v>6</v>
      </c>
      <c r="D364" s="30">
        <v>12</v>
      </c>
      <c r="E364" s="29">
        <v>418</v>
      </c>
      <c r="F364" s="30">
        <v>359</v>
      </c>
      <c r="G364" s="73">
        <v>59</v>
      </c>
      <c r="H364" s="29">
        <v>135</v>
      </c>
      <c r="I364" s="74">
        <v>108.61</v>
      </c>
      <c r="J364" s="74">
        <v>24.679999999999993</v>
      </c>
      <c r="K364" s="74">
        <v>44.190498112512657</v>
      </c>
      <c r="L364" s="30">
        <v>548</v>
      </c>
      <c r="M364" s="74">
        <v>517.49</v>
      </c>
      <c r="N364" s="48">
        <v>41.183829639220086</v>
      </c>
    </row>
    <row r="365" spans="1:14" ht="13.5" thickBot="1" x14ac:dyDescent="0.25">
      <c r="A365" s="1193" t="s">
        <v>115</v>
      </c>
      <c r="B365" s="1194">
        <v>104</v>
      </c>
      <c r="C365" s="1187">
        <v>114</v>
      </c>
      <c r="D365" s="1187">
        <v>293</v>
      </c>
      <c r="E365" s="1186">
        <v>7692</v>
      </c>
      <c r="F365" s="1187">
        <v>6599</v>
      </c>
      <c r="G365" s="1195">
        <v>1093</v>
      </c>
      <c r="H365" s="1186">
        <v>2804</v>
      </c>
      <c r="I365" s="1189">
        <v>2187.6599999999985</v>
      </c>
      <c r="J365" s="1189">
        <v>424.27999999999673</v>
      </c>
      <c r="K365" s="1189">
        <v>44.381663512611667</v>
      </c>
      <c r="L365" s="1187">
        <v>9411</v>
      </c>
      <c r="M365" s="1189">
        <v>8627.1499999999924</v>
      </c>
      <c r="N365" s="1191">
        <v>41.368114614907597</v>
      </c>
    </row>
    <row r="367" spans="1:14" ht="13.5" thickBot="1" x14ac:dyDescent="0.25">
      <c r="A367" s="11" t="s">
        <v>402</v>
      </c>
      <c r="D367" s="51"/>
      <c r="E367" s="10"/>
      <c r="F367" s="10"/>
      <c r="G367" s="10"/>
      <c r="H367" s="10"/>
      <c r="I367" s="51"/>
      <c r="J367" s="51"/>
      <c r="K367" s="51"/>
    </row>
    <row r="368" spans="1:14" ht="12.75" customHeight="1" x14ac:dyDescent="0.2">
      <c r="A368" s="1054" t="s">
        <v>113</v>
      </c>
      <c r="B368" s="1015" t="s">
        <v>336</v>
      </c>
      <c r="C368" s="1016"/>
      <c r="D368" s="1017"/>
      <c r="E368" s="1040" t="s">
        <v>8</v>
      </c>
      <c r="F368" s="1030"/>
      <c r="G368" s="1030"/>
      <c r="H368" s="1036" t="s">
        <v>337</v>
      </c>
      <c r="I368" s="1016"/>
      <c r="J368" s="1016"/>
      <c r="K368" s="1016"/>
      <c r="L368" s="1016"/>
      <c r="M368" s="1016"/>
      <c r="N368" s="1037"/>
    </row>
    <row r="369" spans="1:14" ht="12.75" customHeight="1" x14ac:dyDescent="0.2">
      <c r="A369" s="1055"/>
      <c r="B369" s="1018"/>
      <c r="C369" s="1019"/>
      <c r="D369" s="1020"/>
      <c r="E369" s="1041"/>
      <c r="F369" s="1042"/>
      <c r="G369" s="1042"/>
      <c r="H369" s="1038" t="s">
        <v>114</v>
      </c>
      <c r="I369" s="1019"/>
      <c r="J369" s="1019"/>
      <c r="K369" s="1019"/>
      <c r="L369" s="1019" t="s">
        <v>338</v>
      </c>
      <c r="M369" s="1019"/>
      <c r="N369" s="1039"/>
    </row>
    <row r="370" spans="1:14" ht="12.75" customHeight="1" x14ac:dyDescent="0.2">
      <c r="A370" s="1055"/>
      <c r="B370" s="1018" t="s">
        <v>339</v>
      </c>
      <c r="C370" s="1019" t="s">
        <v>340</v>
      </c>
      <c r="D370" s="1020" t="s">
        <v>341</v>
      </c>
      <c r="E370" s="1043" t="s">
        <v>115</v>
      </c>
      <c r="F370" s="1049" t="s">
        <v>342</v>
      </c>
      <c r="G370" s="1051" t="s">
        <v>343</v>
      </c>
      <c r="H370" s="1038" t="s">
        <v>118</v>
      </c>
      <c r="I370" s="1045" t="s">
        <v>119</v>
      </c>
      <c r="J370" s="1045"/>
      <c r="K370" s="1045" t="s">
        <v>344</v>
      </c>
      <c r="L370" s="1019" t="s">
        <v>118</v>
      </c>
      <c r="M370" s="1045" t="s">
        <v>119</v>
      </c>
      <c r="N370" s="1047" t="s">
        <v>344</v>
      </c>
    </row>
    <row r="371" spans="1:14" ht="26.25" thickBot="1" x14ac:dyDescent="0.25">
      <c r="A371" s="1056"/>
      <c r="B371" s="1033"/>
      <c r="C371" s="1034"/>
      <c r="D371" s="1035"/>
      <c r="E371" s="1044"/>
      <c r="F371" s="1050"/>
      <c r="G371" s="1052"/>
      <c r="H371" s="1053"/>
      <c r="I371" s="52" t="s">
        <v>345</v>
      </c>
      <c r="J371" s="52" t="s">
        <v>346</v>
      </c>
      <c r="K371" s="1046"/>
      <c r="L371" s="1034"/>
      <c r="M371" s="1046"/>
      <c r="N371" s="1048"/>
    </row>
    <row r="372" spans="1:14" x14ac:dyDescent="0.2">
      <c r="A372" s="53" t="s">
        <v>121</v>
      </c>
      <c r="B372" s="54">
        <v>3</v>
      </c>
      <c r="C372" s="19">
        <v>3</v>
      </c>
      <c r="D372" s="19">
        <v>4</v>
      </c>
      <c r="E372" s="18">
        <v>198</v>
      </c>
      <c r="F372" s="19">
        <v>190</v>
      </c>
      <c r="G372" s="55">
        <v>8</v>
      </c>
      <c r="H372" s="21">
        <v>54</v>
      </c>
      <c r="I372" s="56">
        <v>48.5</v>
      </c>
      <c r="J372" s="56">
        <v>6.5500000000000016</v>
      </c>
      <c r="K372" s="56">
        <v>41.697938144329903</v>
      </c>
      <c r="L372" s="57">
        <v>172</v>
      </c>
      <c r="M372" s="56">
        <v>156.65</v>
      </c>
      <c r="N372" s="46">
        <v>42.185924034471803</v>
      </c>
    </row>
    <row r="373" spans="1:14" x14ac:dyDescent="0.2">
      <c r="A373" s="58" t="s">
        <v>123</v>
      </c>
      <c r="B373" s="59">
        <v>0</v>
      </c>
      <c r="C373" s="25">
        <v>0</v>
      </c>
      <c r="D373" s="25">
        <v>0</v>
      </c>
      <c r="E373" s="24">
        <v>0</v>
      </c>
      <c r="F373" s="25">
        <v>0</v>
      </c>
      <c r="G373" s="60">
        <v>0</v>
      </c>
      <c r="H373" s="24">
        <v>0</v>
      </c>
      <c r="I373" s="61">
        <v>0</v>
      </c>
      <c r="J373" s="61">
        <v>0</v>
      </c>
      <c r="K373" s="61">
        <v>0</v>
      </c>
      <c r="L373" s="25">
        <v>0</v>
      </c>
      <c r="M373" s="61">
        <v>0</v>
      </c>
      <c r="N373" s="47">
        <v>0</v>
      </c>
    </row>
    <row r="374" spans="1:14" x14ac:dyDescent="0.2">
      <c r="A374" s="58" t="s">
        <v>124</v>
      </c>
      <c r="B374" s="59">
        <v>1</v>
      </c>
      <c r="C374" s="25">
        <v>1</v>
      </c>
      <c r="D374" s="25">
        <v>2</v>
      </c>
      <c r="E374" s="24">
        <v>82</v>
      </c>
      <c r="F374" s="25">
        <v>74</v>
      </c>
      <c r="G374" s="60">
        <v>8</v>
      </c>
      <c r="H374" s="24">
        <v>34</v>
      </c>
      <c r="I374" s="61">
        <v>31.41</v>
      </c>
      <c r="J374" s="61">
        <v>15.329999999999998</v>
      </c>
      <c r="K374" s="61">
        <v>41.391117478509997</v>
      </c>
      <c r="L374" s="25">
        <v>109</v>
      </c>
      <c r="M374" s="61">
        <v>104.7</v>
      </c>
      <c r="N374" s="47">
        <v>38.428366762177703</v>
      </c>
    </row>
    <row r="375" spans="1:14" x14ac:dyDescent="0.2">
      <c r="A375" s="58" t="s">
        <v>125</v>
      </c>
      <c r="B375" s="59">
        <v>0</v>
      </c>
      <c r="C375" s="25">
        <v>0</v>
      </c>
      <c r="D375" s="25">
        <v>0</v>
      </c>
      <c r="E375" s="24">
        <v>0</v>
      </c>
      <c r="F375" s="25">
        <v>0</v>
      </c>
      <c r="G375" s="60">
        <v>0</v>
      </c>
      <c r="H375" s="24">
        <v>0</v>
      </c>
      <c r="I375" s="61">
        <v>0</v>
      </c>
      <c r="J375" s="61">
        <v>0</v>
      </c>
      <c r="K375" s="61">
        <v>0</v>
      </c>
      <c r="L375" s="25">
        <v>0</v>
      </c>
      <c r="M375" s="61">
        <v>0</v>
      </c>
      <c r="N375" s="47">
        <v>0</v>
      </c>
    </row>
    <row r="376" spans="1:14" x14ac:dyDescent="0.2">
      <c r="A376" s="58" t="s">
        <v>126</v>
      </c>
      <c r="B376" s="59">
        <v>0</v>
      </c>
      <c r="C376" s="25">
        <v>0</v>
      </c>
      <c r="D376" s="25">
        <v>0</v>
      </c>
      <c r="E376" s="24">
        <v>0</v>
      </c>
      <c r="F376" s="25">
        <v>0</v>
      </c>
      <c r="G376" s="60">
        <v>0</v>
      </c>
      <c r="H376" s="24">
        <v>0</v>
      </c>
      <c r="I376" s="61">
        <v>0</v>
      </c>
      <c r="J376" s="61">
        <v>0</v>
      </c>
      <c r="K376" s="61">
        <v>0</v>
      </c>
      <c r="L376" s="25">
        <v>0</v>
      </c>
      <c r="M376" s="61">
        <v>0</v>
      </c>
      <c r="N376" s="47">
        <v>0</v>
      </c>
    </row>
    <row r="377" spans="1:14" x14ac:dyDescent="0.2">
      <c r="A377" s="58" t="s">
        <v>127</v>
      </c>
      <c r="B377" s="59">
        <v>1</v>
      </c>
      <c r="C377" s="25">
        <v>1</v>
      </c>
      <c r="D377" s="25">
        <v>2</v>
      </c>
      <c r="E377" s="24">
        <v>60</v>
      </c>
      <c r="F377" s="25">
        <v>60</v>
      </c>
      <c r="G377" s="60">
        <v>0</v>
      </c>
      <c r="H377" s="24">
        <v>16</v>
      </c>
      <c r="I377" s="61">
        <v>13.8</v>
      </c>
      <c r="J377" s="61">
        <v>1.1000000000000003</v>
      </c>
      <c r="K377" s="61">
        <v>44.050724637681199</v>
      </c>
      <c r="L377" s="25">
        <v>33</v>
      </c>
      <c r="M377" s="61">
        <v>33</v>
      </c>
      <c r="N377" s="47">
        <v>39.651515151515198</v>
      </c>
    </row>
    <row r="378" spans="1:14" x14ac:dyDescent="0.2">
      <c r="A378" s="58" t="s">
        <v>128</v>
      </c>
      <c r="B378" s="59">
        <v>1</v>
      </c>
      <c r="C378" s="25">
        <v>1</v>
      </c>
      <c r="D378" s="25">
        <v>1</v>
      </c>
      <c r="E378" s="24">
        <v>30</v>
      </c>
      <c r="F378" s="25">
        <v>30</v>
      </c>
      <c r="G378" s="60">
        <v>0</v>
      </c>
      <c r="H378" s="24">
        <v>17</v>
      </c>
      <c r="I378" s="61">
        <v>14.8</v>
      </c>
      <c r="J378" s="61">
        <v>0.39</v>
      </c>
      <c r="K378" s="61">
        <v>39.837837837837803</v>
      </c>
      <c r="L378" s="25">
        <v>69</v>
      </c>
      <c r="M378" s="61">
        <v>61.71</v>
      </c>
      <c r="N378" s="47">
        <v>37.045130448873799</v>
      </c>
    </row>
    <row r="379" spans="1:14" x14ac:dyDescent="0.2">
      <c r="A379" s="58" t="s">
        <v>129</v>
      </c>
      <c r="B379" s="59">
        <v>1</v>
      </c>
      <c r="C379" s="25">
        <v>1</v>
      </c>
      <c r="D379" s="25">
        <v>1</v>
      </c>
      <c r="E379" s="24">
        <v>30</v>
      </c>
      <c r="F379" s="25">
        <v>30</v>
      </c>
      <c r="G379" s="60">
        <v>0</v>
      </c>
      <c r="H379" s="24">
        <v>0</v>
      </c>
      <c r="I379" s="61">
        <v>0</v>
      </c>
      <c r="J379" s="61">
        <v>0</v>
      </c>
      <c r="K379" s="61">
        <v>0</v>
      </c>
      <c r="L379" s="25">
        <v>0</v>
      </c>
      <c r="M379" s="61">
        <v>0</v>
      </c>
      <c r="N379" s="47">
        <v>0</v>
      </c>
    </row>
    <row r="380" spans="1:14" x14ac:dyDescent="0.2">
      <c r="A380" s="58" t="s">
        <v>130</v>
      </c>
      <c r="B380" s="59">
        <v>1</v>
      </c>
      <c r="C380" s="25">
        <v>1</v>
      </c>
      <c r="D380" s="25">
        <v>1</v>
      </c>
      <c r="E380" s="24">
        <v>34</v>
      </c>
      <c r="F380" s="25">
        <v>34</v>
      </c>
      <c r="G380" s="60">
        <v>0</v>
      </c>
      <c r="H380" s="24">
        <v>8</v>
      </c>
      <c r="I380" s="61">
        <v>8</v>
      </c>
      <c r="J380" s="61">
        <v>0</v>
      </c>
      <c r="K380" s="61">
        <v>39.75</v>
      </c>
      <c r="L380" s="25">
        <v>52</v>
      </c>
      <c r="M380" s="61">
        <v>45.5</v>
      </c>
      <c r="N380" s="47">
        <v>36.678021978022002</v>
      </c>
    </row>
    <row r="381" spans="1:14" x14ac:dyDescent="0.2">
      <c r="A381" s="58" t="s">
        <v>131</v>
      </c>
      <c r="B381" s="59">
        <v>0</v>
      </c>
      <c r="C381" s="25">
        <v>0</v>
      </c>
      <c r="D381" s="25">
        <v>0</v>
      </c>
      <c r="E381" s="24">
        <v>0</v>
      </c>
      <c r="F381" s="25">
        <v>0</v>
      </c>
      <c r="G381" s="60">
        <v>0</v>
      </c>
      <c r="H381" s="24">
        <v>0</v>
      </c>
      <c r="I381" s="61">
        <v>0</v>
      </c>
      <c r="J381" s="61">
        <v>0</v>
      </c>
      <c r="K381" s="61">
        <v>0</v>
      </c>
      <c r="L381" s="25">
        <v>0</v>
      </c>
      <c r="M381" s="61">
        <v>0</v>
      </c>
      <c r="N381" s="47">
        <v>0</v>
      </c>
    </row>
    <row r="382" spans="1:14" x14ac:dyDescent="0.2">
      <c r="A382" s="58" t="s">
        <v>132</v>
      </c>
      <c r="B382" s="59">
        <v>2</v>
      </c>
      <c r="C382" s="25">
        <v>2</v>
      </c>
      <c r="D382" s="25">
        <v>9</v>
      </c>
      <c r="E382" s="24">
        <v>149</v>
      </c>
      <c r="F382" s="25">
        <v>132</v>
      </c>
      <c r="G382" s="60">
        <v>17</v>
      </c>
      <c r="H382" s="24">
        <v>46</v>
      </c>
      <c r="I382" s="61">
        <v>44.9</v>
      </c>
      <c r="J382" s="61">
        <v>6.6099999999999968</v>
      </c>
      <c r="K382" s="61">
        <v>40.542316258351903</v>
      </c>
      <c r="L382" s="25">
        <v>159</v>
      </c>
      <c r="M382" s="61">
        <v>153.62</v>
      </c>
      <c r="N382" s="47">
        <v>36.469405025387303</v>
      </c>
    </row>
    <row r="383" spans="1:14" x14ac:dyDescent="0.2">
      <c r="A383" s="58" t="s">
        <v>133</v>
      </c>
      <c r="B383" s="59">
        <v>1</v>
      </c>
      <c r="C383" s="25">
        <v>1</v>
      </c>
      <c r="D383" s="25">
        <v>2</v>
      </c>
      <c r="E383" s="24">
        <v>32</v>
      </c>
      <c r="F383" s="25">
        <v>28</v>
      </c>
      <c r="G383" s="60">
        <v>4</v>
      </c>
      <c r="H383" s="24">
        <v>16</v>
      </c>
      <c r="I383" s="61">
        <v>13</v>
      </c>
      <c r="J383" s="61">
        <v>2.79</v>
      </c>
      <c r="K383" s="61">
        <v>42.053846153846202</v>
      </c>
      <c r="L383" s="25">
        <v>30</v>
      </c>
      <c r="M383" s="61">
        <v>30</v>
      </c>
      <c r="N383" s="47">
        <v>40.633333333333297</v>
      </c>
    </row>
    <row r="384" spans="1:14" x14ac:dyDescent="0.2">
      <c r="A384" s="58" t="s">
        <v>134</v>
      </c>
      <c r="B384" s="59">
        <v>1</v>
      </c>
      <c r="C384" s="25">
        <v>1</v>
      </c>
      <c r="D384" s="25">
        <v>3</v>
      </c>
      <c r="E384" s="24">
        <v>51</v>
      </c>
      <c r="F384" s="25">
        <v>45</v>
      </c>
      <c r="G384" s="60">
        <v>6</v>
      </c>
      <c r="H384" s="24">
        <v>20</v>
      </c>
      <c r="I384" s="61">
        <v>17.600000000000001</v>
      </c>
      <c r="J384" s="61">
        <v>1.1000000000000001</v>
      </c>
      <c r="K384" s="61">
        <v>48.034090909090899</v>
      </c>
      <c r="L384" s="25">
        <v>82</v>
      </c>
      <c r="M384" s="61">
        <v>77.58</v>
      </c>
      <c r="N384" s="47">
        <v>40.335395720546501</v>
      </c>
    </row>
    <row r="385" spans="1:14" ht="13.5" thickBot="1" x14ac:dyDescent="0.25">
      <c r="A385" s="71" t="s">
        <v>135</v>
      </c>
      <c r="B385" s="72">
        <v>1</v>
      </c>
      <c r="C385" s="30">
        <v>1</v>
      </c>
      <c r="D385" s="30">
        <v>1</v>
      </c>
      <c r="E385" s="29">
        <v>34</v>
      </c>
      <c r="F385" s="30">
        <v>34</v>
      </c>
      <c r="G385" s="73">
        <v>0</v>
      </c>
      <c r="H385" s="29">
        <v>11</v>
      </c>
      <c r="I385" s="74">
        <v>11</v>
      </c>
      <c r="J385" s="74">
        <v>2.08</v>
      </c>
      <c r="K385" s="74">
        <v>39.227272727272698</v>
      </c>
      <c r="L385" s="30">
        <v>35</v>
      </c>
      <c r="M385" s="74">
        <v>32.35</v>
      </c>
      <c r="N385" s="48">
        <v>39.339258114373997</v>
      </c>
    </row>
    <row r="386" spans="1:14" ht="13.5" thickBot="1" x14ac:dyDescent="0.25">
      <c r="A386" s="1193" t="s">
        <v>115</v>
      </c>
      <c r="B386" s="1194">
        <v>13</v>
      </c>
      <c r="C386" s="1187">
        <v>13</v>
      </c>
      <c r="D386" s="1187">
        <v>26</v>
      </c>
      <c r="E386" s="1186">
        <v>700</v>
      </c>
      <c r="F386" s="1187">
        <v>657</v>
      </c>
      <c r="G386" s="1195">
        <v>43</v>
      </c>
      <c r="H386" s="1186">
        <v>221</v>
      </c>
      <c r="I386" s="1189">
        <v>203.01</v>
      </c>
      <c r="J386" s="1189">
        <v>35.949999999999996</v>
      </c>
      <c r="K386" s="1189">
        <v>41.7806758287769</v>
      </c>
      <c r="L386" s="1187">
        <v>741</v>
      </c>
      <c r="M386" s="1189">
        <v>695.11</v>
      </c>
      <c r="N386" s="1191">
        <v>39.013328825653502</v>
      </c>
    </row>
    <row r="388" spans="1:14" ht="13.5" thickBot="1" x14ac:dyDescent="0.25">
      <c r="A388" s="11" t="s">
        <v>403</v>
      </c>
      <c r="D388" s="51"/>
      <c r="E388" s="10"/>
      <c r="F388" s="10"/>
      <c r="G388" s="10"/>
      <c r="H388" s="10"/>
      <c r="I388" s="51"/>
      <c r="J388" s="51"/>
      <c r="K388" s="51"/>
    </row>
    <row r="389" spans="1:14" ht="12.75" customHeight="1" x14ac:dyDescent="0.2">
      <c r="A389" s="1054" t="s">
        <v>113</v>
      </c>
      <c r="B389" s="1015" t="s">
        <v>336</v>
      </c>
      <c r="C389" s="1016"/>
      <c r="D389" s="1017"/>
      <c r="E389" s="1040" t="s">
        <v>8</v>
      </c>
      <c r="F389" s="1030"/>
      <c r="G389" s="1030"/>
      <c r="H389" s="1036" t="s">
        <v>337</v>
      </c>
      <c r="I389" s="1016"/>
      <c r="J389" s="1016"/>
      <c r="K389" s="1016"/>
      <c r="L389" s="1016"/>
      <c r="M389" s="1016"/>
      <c r="N389" s="1037"/>
    </row>
    <row r="390" spans="1:14" ht="12.75" customHeight="1" x14ac:dyDescent="0.2">
      <c r="A390" s="1055"/>
      <c r="B390" s="1018"/>
      <c r="C390" s="1019"/>
      <c r="D390" s="1020"/>
      <c r="E390" s="1041"/>
      <c r="F390" s="1042"/>
      <c r="G390" s="1042"/>
      <c r="H390" s="1038" t="s">
        <v>114</v>
      </c>
      <c r="I390" s="1019"/>
      <c r="J390" s="1019"/>
      <c r="K390" s="1019"/>
      <c r="L390" s="1019" t="s">
        <v>338</v>
      </c>
      <c r="M390" s="1019"/>
      <c r="N390" s="1039"/>
    </row>
    <row r="391" spans="1:14" ht="12.75" customHeight="1" x14ac:dyDescent="0.2">
      <c r="A391" s="1055"/>
      <c r="B391" s="1018" t="s">
        <v>339</v>
      </c>
      <c r="C391" s="1019" t="s">
        <v>340</v>
      </c>
      <c r="D391" s="1020" t="s">
        <v>341</v>
      </c>
      <c r="E391" s="1043" t="s">
        <v>115</v>
      </c>
      <c r="F391" s="1049" t="s">
        <v>342</v>
      </c>
      <c r="G391" s="1051" t="s">
        <v>343</v>
      </c>
      <c r="H391" s="1038" t="s">
        <v>118</v>
      </c>
      <c r="I391" s="1045" t="s">
        <v>119</v>
      </c>
      <c r="J391" s="1045"/>
      <c r="K391" s="1045" t="s">
        <v>344</v>
      </c>
      <c r="L391" s="1019" t="s">
        <v>118</v>
      </c>
      <c r="M391" s="1045" t="s">
        <v>119</v>
      </c>
      <c r="N391" s="1047" t="s">
        <v>344</v>
      </c>
    </row>
    <row r="392" spans="1:14" ht="26.25" thickBot="1" x14ac:dyDescent="0.25">
      <c r="A392" s="1056"/>
      <c r="B392" s="1033"/>
      <c r="C392" s="1034"/>
      <c r="D392" s="1035"/>
      <c r="E392" s="1044"/>
      <c r="F392" s="1050"/>
      <c r="G392" s="1052"/>
      <c r="H392" s="1053"/>
      <c r="I392" s="52" t="s">
        <v>345</v>
      </c>
      <c r="J392" s="52" t="s">
        <v>346</v>
      </c>
      <c r="K392" s="1046"/>
      <c r="L392" s="1034"/>
      <c r="M392" s="1046"/>
      <c r="N392" s="1048"/>
    </row>
    <row r="393" spans="1:14" x14ac:dyDescent="0.2">
      <c r="A393" s="53" t="s">
        <v>121</v>
      </c>
      <c r="B393" s="54">
        <v>5</v>
      </c>
      <c r="C393" s="19">
        <v>5</v>
      </c>
      <c r="D393" s="19">
        <v>15</v>
      </c>
      <c r="E393" s="18">
        <v>292</v>
      </c>
      <c r="F393" s="19">
        <v>154</v>
      </c>
      <c r="G393" s="55">
        <v>138</v>
      </c>
      <c r="H393" s="21">
        <v>178</v>
      </c>
      <c r="I393" s="56">
        <v>143.67000000000004</v>
      </c>
      <c r="J393" s="56">
        <v>31.529999999999994</v>
      </c>
      <c r="K393" s="56">
        <v>43.967773369527386</v>
      </c>
      <c r="L393" s="57">
        <v>630</v>
      </c>
      <c r="M393" s="56">
        <v>587.01999999999987</v>
      </c>
      <c r="N393" s="46">
        <v>37.755681237436562</v>
      </c>
    </row>
    <row r="394" spans="1:14" x14ac:dyDescent="0.2">
      <c r="A394" s="58" t="s">
        <v>123</v>
      </c>
      <c r="B394" s="59">
        <v>0</v>
      </c>
      <c r="C394" s="25">
        <v>0</v>
      </c>
      <c r="D394" s="25">
        <v>0</v>
      </c>
      <c r="E394" s="24">
        <v>0</v>
      </c>
      <c r="F394" s="25">
        <v>0</v>
      </c>
      <c r="G394" s="60">
        <v>0</v>
      </c>
      <c r="H394" s="24">
        <v>0</v>
      </c>
      <c r="I394" s="61">
        <v>0</v>
      </c>
      <c r="J394" s="61">
        <v>0</v>
      </c>
      <c r="K394" s="61">
        <v>0</v>
      </c>
      <c r="L394" s="25">
        <v>0</v>
      </c>
      <c r="M394" s="61">
        <v>0</v>
      </c>
      <c r="N394" s="47">
        <v>0</v>
      </c>
    </row>
    <row r="395" spans="1:14" x14ac:dyDescent="0.2">
      <c r="A395" s="58" t="s">
        <v>124</v>
      </c>
      <c r="B395" s="59">
        <v>1</v>
      </c>
      <c r="C395" s="25">
        <v>1</v>
      </c>
      <c r="D395" s="25">
        <v>2</v>
      </c>
      <c r="E395" s="24">
        <v>32</v>
      </c>
      <c r="F395" s="25">
        <v>19</v>
      </c>
      <c r="G395" s="60">
        <v>13</v>
      </c>
      <c r="H395" s="24">
        <v>20</v>
      </c>
      <c r="I395" s="61">
        <v>14.889999999999999</v>
      </c>
      <c r="J395" s="61">
        <v>3.13</v>
      </c>
      <c r="K395" s="61">
        <v>47.312290127602424</v>
      </c>
      <c r="L395" s="25">
        <v>89</v>
      </c>
      <c r="M395" s="61">
        <v>87.18</v>
      </c>
      <c r="N395" s="47">
        <v>36.561596696490021</v>
      </c>
    </row>
    <row r="396" spans="1:14" x14ac:dyDescent="0.2">
      <c r="A396" s="58" t="s">
        <v>125</v>
      </c>
      <c r="B396" s="59">
        <v>1</v>
      </c>
      <c r="C396" s="25">
        <v>1</v>
      </c>
      <c r="D396" s="25">
        <v>2</v>
      </c>
      <c r="E396" s="24">
        <v>29</v>
      </c>
      <c r="F396" s="25">
        <v>13</v>
      </c>
      <c r="G396" s="60">
        <v>16</v>
      </c>
      <c r="H396" s="24">
        <v>19</v>
      </c>
      <c r="I396" s="61">
        <v>18</v>
      </c>
      <c r="J396" s="61">
        <v>2</v>
      </c>
      <c r="K396" s="61">
        <v>43.694444444444443</v>
      </c>
      <c r="L396" s="25">
        <v>77</v>
      </c>
      <c r="M396" s="61">
        <v>69.349999999999994</v>
      </c>
      <c r="N396" s="47">
        <v>33.56741167988465</v>
      </c>
    </row>
    <row r="397" spans="1:14" x14ac:dyDescent="0.2">
      <c r="A397" s="58" t="s">
        <v>126</v>
      </c>
      <c r="B397" s="59">
        <v>0</v>
      </c>
      <c r="C397" s="25">
        <v>0</v>
      </c>
      <c r="D397" s="25">
        <v>0</v>
      </c>
      <c r="E397" s="24">
        <v>0</v>
      </c>
      <c r="F397" s="25">
        <v>0</v>
      </c>
      <c r="G397" s="60">
        <v>0</v>
      </c>
      <c r="H397" s="24">
        <v>0</v>
      </c>
      <c r="I397" s="61">
        <v>0</v>
      </c>
      <c r="J397" s="61">
        <v>0</v>
      </c>
      <c r="K397" s="61">
        <v>0</v>
      </c>
      <c r="L397" s="25">
        <v>0</v>
      </c>
      <c r="M397" s="61">
        <v>0</v>
      </c>
      <c r="N397" s="47">
        <v>0</v>
      </c>
    </row>
    <row r="398" spans="1:14" x14ac:dyDescent="0.2">
      <c r="A398" s="58" t="s">
        <v>127</v>
      </c>
      <c r="B398" s="59">
        <v>0</v>
      </c>
      <c r="C398" s="25">
        <v>0</v>
      </c>
      <c r="D398" s="25">
        <v>0</v>
      </c>
      <c r="E398" s="24">
        <v>0</v>
      </c>
      <c r="F398" s="25">
        <v>0</v>
      </c>
      <c r="G398" s="60">
        <v>0</v>
      </c>
      <c r="H398" s="24">
        <v>0</v>
      </c>
      <c r="I398" s="61">
        <v>0</v>
      </c>
      <c r="J398" s="61">
        <v>0</v>
      </c>
      <c r="K398" s="61">
        <v>0</v>
      </c>
      <c r="L398" s="25">
        <v>0</v>
      </c>
      <c r="M398" s="61">
        <v>0</v>
      </c>
      <c r="N398" s="47">
        <v>0</v>
      </c>
    </row>
    <row r="399" spans="1:14" x14ac:dyDescent="0.2">
      <c r="A399" s="58" t="s">
        <v>128</v>
      </c>
      <c r="B399" s="59">
        <v>0</v>
      </c>
      <c r="C399" s="25">
        <v>0</v>
      </c>
      <c r="D399" s="25">
        <v>0</v>
      </c>
      <c r="E399" s="24">
        <v>0</v>
      </c>
      <c r="F399" s="25">
        <v>0</v>
      </c>
      <c r="G399" s="60">
        <v>0</v>
      </c>
      <c r="H399" s="24">
        <v>0</v>
      </c>
      <c r="I399" s="61">
        <v>0</v>
      </c>
      <c r="J399" s="61">
        <v>0</v>
      </c>
      <c r="K399" s="61">
        <v>0</v>
      </c>
      <c r="L399" s="25">
        <v>0</v>
      </c>
      <c r="M399" s="61">
        <v>0</v>
      </c>
      <c r="N399" s="47">
        <v>0</v>
      </c>
    </row>
    <row r="400" spans="1:14" x14ac:dyDescent="0.2">
      <c r="A400" s="58" t="s">
        <v>129</v>
      </c>
      <c r="B400" s="59">
        <v>1</v>
      </c>
      <c r="C400" s="25">
        <v>1</v>
      </c>
      <c r="D400" s="25">
        <v>4</v>
      </c>
      <c r="E400" s="24">
        <v>53</v>
      </c>
      <c r="F400" s="25">
        <v>37</v>
      </c>
      <c r="G400" s="60">
        <v>16</v>
      </c>
      <c r="H400" s="24">
        <v>26</v>
      </c>
      <c r="I400" s="61">
        <v>23.45</v>
      </c>
      <c r="J400" s="61">
        <v>0</v>
      </c>
      <c r="K400" s="61">
        <v>43.899786780383799</v>
      </c>
      <c r="L400" s="25">
        <v>110</v>
      </c>
      <c r="M400" s="61">
        <v>90.499999999999972</v>
      </c>
      <c r="N400" s="47">
        <v>38.160220994475154</v>
      </c>
    </row>
    <row r="401" spans="1:14" x14ac:dyDescent="0.2">
      <c r="A401" s="58" t="s">
        <v>130</v>
      </c>
      <c r="B401" s="59">
        <v>0</v>
      </c>
      <c r="C401" s="25">
        <v>0</v>
      </c>
      <c r="D401" s="25">
        <v>0</v>
      </c>
      <c r="E401" s="24">
        <v>0</v>
      </c>
      <c r="F401" s="25">
        <v>0</v>
      </c>
      <c r="G401" s="60">
        <v>0</v>
      </c>
      <c r="H401" s="24">
        <v>0</v>
      </c>
      <c r="I401" s="61">
        <v>0</v>
      </c>
      <c r="J401" s="61">
        <v>0</v>
      </c>
      <c r="K401" s="61">
        <v>0</v>
      </c>
      <c r="L401" s="25">
        <v>0</v>
      </c>
      <c r="M401" s="61">
        <v>0</v>
      </c>
      <c r="N401" s="47">
        <v>0</v>
      </c>
    </row>
    <row r="402" spans="1:14" x14ac:dyDescent="0.2">
      <c r="A402" s="58" t="s">
        <v>131</v>
      </c>
      <c r="B402" s="59">
        <v>0</v>
      </c>
      <c r="C402" s="25">
        <v>0</v>
      </c>
      <c r="D402" s="25">
        <v>0</v>
      </c>
      <c r="E402" s="24">
        <v>0</v>
      </c>
      <c r="F402" s="25">
        <v>0</v>
      </c>
      <c r="G402" s="60">
        <v>0</v>
      </c>
      <c r="H402" s="24">
        <v>0</v>
      </c>
      <c r="I402" s="61">
        <v>0</v>
      </c>
      <c r="J402" s="61">
        <v>0</v>
      </c>
      <c r="K402" s="61">
        <v>0</v>
      </c>
      <c r="L402" s="25">
        <v>0</v>
      </c>
      <c r="M402" s="61">
        <v>0</v>
      </c>
      <c r="N402" s="47">
        <v>0</v>
      </c>
    </row>
    <row r="403" spans="1:14" x14ac:dyDescent="0.2">
      <c r="A403" s="58" t="s">
        <v>132</v>
      </c>
      <c r="B403" s="59">
        <v>1</v>
      </c>
      <c r="C403" s="25">
        <v>1</v>
      </c>
      <c r="D403" s="25">
        <v>7</v>
      </c>
      <c r="E403" s="24">
        <v>86</v>
      </c>
      <c r="F403" s="25">
        <v>55</v>
      </c>
      <c r="G403" s="60">
        <v>31</v>
      </c>
      <c r="H403" s="24">
        <v>63</v>
      </c>
      <c r="I403" s="61">
        <v>53.3</v>
      </c>
      <c r="J403" s="61">
        <v>16.510000000000002</v>
      </c>
      <c r="K403" s="61">
        <v>51.157598499061919</v>
      </c>
      <c r="L403" s="25">
        <v>254</v>
      </c>
      <c r="M403" s="61">
        <v>234.8</v>
      </c>
      <c r="N403" s="47">
        <v>43.040034071550252</v>
      </c>
    </row>
    <row r="404" spans="1:14" x14ac:dyDescent="0.2">
      <c r="A404" s="58" t="s">
        <v>133</v>
      </c>
      <c r="B404" s="59">
        <v>1</v>
      </c>
      <c r="C404" s="25">
        <v>1</v>
      </c>
      <c r="D404" s="25">
        <v>2</v>
      </c>
      <c r="E404" s="24">
        <v>32</v>
      </c>
      <c r="F404" s="25">
        <v>24</v>
      </c>
      <c r="G404" s="60">
        <v>8</v>
      </c>
      <c r="H404" s="24">
        <v>20</v>
      </c>
      <c r="I404" s="61">
        <v>20</v>
      </c>
      <c r="J404" s="61">
        <v>7.7800000000000011</v>
      </c>
      <c r="K404" s="61">
        <v>45.3</v>
      </c>
      <c r="L404" s="25">
        <v>57</v>
      </c>
      <c r="M404" s="61">
        <v>53.5</v>
      </c>
      <c r="N404" s="47">
        <v>38.39719626168224</v>
      </c>
    </row>
    <row r="405" spans="1:14" x14ac:dyDescent="0.2">
      <c r="A405" s="58" t="s">
        <v>134</v>
      </c>
      <c r="B405" s="59">
        <v>2</v>
      </c>
      <c r="C405" s="25">
        <v>2</v>
      </c>
      <c r="D405" s="25">
        <v>5</v>
      </c>
      <c r="E405" s="24">
        <v>63</v>
      </c>
      <c r="F405" s="25">
        <v>37</v>
      </c>
      <c r="G405" s="60">
        <v>26</v>
      </c>
      <c r="H405" s="24">
        <v>31</v>
      </c>
      <c r="I405" s="61">
        <v>29</v>
      </c>
      <c r="J405" s="61">
        <v>3.0300000000000002</v>
      </c>
      <c r="K405" s="61">
        <v>45.455172413793107</v>
      </c>
      <c r="L405" s="25">
        <v>130</v>
      </c>
      <c r="M405" s="61">
        <v>122.2</v>
      </c>
      <c r="N405" s="47">
        <v>39.606382978723403</v>
      </c>
    </row>
    <row r="406" spans="1:14" ht="13.5" thickBot="1" x14ac:dyDescent="0.25">
      <c r="A406" s="71" t="s">
        <v>135</v>
      </c>
      <c r="B406" s="72">
        <v>0</v>
      </c>
      <c r="C406" s="30">
        <v>0</v>
      </c>
      <c r="D406" s="30">
        <v>0</v>
      </c>
      <c r="E406" s="29">
        <v>0</v>
      </c>
      <c r="F406" s="30">
        <v>0</v>
      </c>
      <c r="G406" s="73">
        <v>0</v>
      </c>
      <c r="H406" s="29">
        <v>0</v>
      </c>
      <c r="I406" s="74">
        <v>0</v>
      </c>
      <c r="J406" s="74">
        <v>0</v>
      </c>
      <c r="K406" s="74">
        <v>0</v>
      </c>
      <c r="L406" s="30">
        <v>0</v>
      </c>
      <c r="M406" s="74">
        <v>0</v>
      </c>
      <c r="N406" s="48">
        <v>0</v>
      </c>
    </row>
    <row r="407" spans="1:14" ht="13.5" thickBot="1" x14ac:dyDescent="0.25">
      <c r="A407" s="1193" t="s">
        <v>115</v>
      </c>
      <c r="B407" s="1194">
        <v>12</v>
      </c>
      <c r="C407" s="1187">
        <v>12</v>
      </c>
      <c r="D407" s="1187">
        <v>37</v>
      </c>
      <c r="E407" s="1186">
        <v>587</v>
      </c>
      <c r="F407" s="1187">
        <v>339</v>
      </c>
      <c r="G407" s="1195">
        <v>248</v>
      </c>
      <c r="H407" s="1186">
        <v>356</v>
      </c>
      <c r="I407" s="1189">
        <v>302.31000000000006</v>
      </c>
      <c r="J407" s="1189">
        <v>63.980000000000096</v>
      </c>
      <c r="K407" s="1189">
        <v>45.609407561774333</v>
      </c>
      <c r="L407" s="1187">
        <v>1347</v>
      </c>
      <c r="M407" s="1189">
        <v>1244.549999999999</v>
      </c>
      <c r="N407" s="1191">
        <v>38.674324052870546</v>
      </c>
    </row>
    <row r="409" spans="1:14" ht="13.5" thickBot="1" x14ac:dyDescent="0.25">
      <c r="A409" s="11" t="s">
        <v>404</v>
      </c>
      <c r="D409" s="51"/>
      <c r="E409" s="10"/>
      <c r="F409" s="10"/>
      <c r="G409" s="10"/>
      <c r="H409" s="10"/>
      <c r="I409" s="51"/>
      <c r="J409" s="51"/>
      <c r="K409" s="51"/>
    </row>
    <row r="410" spans="1:14" ht="12.75" customHeight="1" x14ac:dyDescent="0.2">
      <c r="A410" s="1054" t="s">
        <v>113</v>
      </c>
      <c r="B410" s="1015" t="s">
        <v>336</v>
      </c>
      <c r="C410" s="1016"/>
      <c r="D410" s="1017"/>
      <c r="E410" s="1040" t="s">
        <v>8</v>
      </c>
      <c r="F410" s="1030"/>
      <c r="G410" s="1030"/>
      <c r="H410" s="1036" t="s">
        <v>337</v>
      </c>
      <c r="I410" s="1016"/>
      <c r="J410" s="1016"/>
      <c r="K410" s="1016"/>
      <c r="L410" s="1016"/>
      <c r="M410" s="1016"/>
      <c r="N410" s="1037"/>
    </row>
    <row r="411" spans="1:14" ht="12.75" customHeight="1" x14ac:dyDescent="0.2">
      <c r="A411" s="1055"/>
      <c r="B411" s="1018"/>
      <c r="C411" s="1019"/>
      <c r="D411" s="1020"/>
      <c r="E411" s="1041"/>
      <c r="F411" s="1042"/>
      <c r="G411" s="1042"/>
      <c r="H411" s="1038" t="s">
        <v>114</v>
      </c>
      <c r="I411" s="1019"/>
      <c r="J411" s="1019"/>
      <c r="K411" s="1019"/>
      <c r="L411" s="1019" t="s">
        <v>338</v>
      </c>
      <c r="M411" s="1019"/>
      <c r="N411" s="1039"/>
    </row>
    <row r="412" spans="1:14" ht="12.75" customHeight="1" x14ac:dyDescent="0.2">
      <c r="A412" s="1055"/>
      <c r="B412" s="1018" t="s">
        <v>339</v>
      </c>
      <c r="C412" s="1019" t="s">
        <v>340</v>
      </c>
      <c r="D412" s="1020" t="s">
        <v>341</v>
      </c>
      <c r="E412" s="1043" t="s">
        <v>115</v>
      </c>
      <c r="F412" s="1049" t="s">
        <v>342</v>
      </c>
      <c r="G412" s="1051" t="s">
        <v>343</v>
      </c>
      <c r="H412" s="1038" t="s">
        <v>118</v>
      </c>
      <c r="I412" s="1045" t="s">
        <v>119</v>
      </c>
      <c r="J412" s="1045"/>
      <c r="K412" s="1045" t="s">
        <v>344</v>
      </c>
      <c r="L412" s="1019" t="s">
        <v>118</v>
      </c>
      <c r="M412" s="1045" t="s">
        <v>119</v>
      </c>
      <c r="N412" s="1047" t="s">
        <v>344</v>
      </c>
    </row>
    <row r="413" spans="1:14" ht="26.25" thickBot="1" x14ac:dyDescent="0.25">
      <c r="A413" s="1056"/>
      <c r="B413" s="1033"/>
      <c r="C413" s="1034"/>
      <c r="D413" s="1035"/>
      <c r="E413" s="1044"/>
      <c r="F413" s="1050"/>
      <c r="G413" s="1052"/>
      <c r="H413" s="1053"/>
      <c r="I413" s="52" t="s">
        <v>345</v>
      </c>
      <c r="J413" s="52" t="s">
        <v>346</v>
      </c>
      <c r="K413" s="1046"/>
      <c r="L413" s="1034"/>
      <c r="M413" s="1046"/>
      <c r="N413" s="1048"/>
    </row>
    <row r="414" spans="1:14" x14ac:dyDescent="0.2">
      <c r="A414" s="53" t="s">
        <v>121</v>
      </c>
      <c r="B414" s="54">
        <v>4</v>
      </c>
      <c r="C414" s="19">
        <v>4</v>
      </c>
      <c r="D414" s="19">
        <v>9</v>
      </c>
      <c r="E414" s="18">
        <v>180</v>
      </c>
      <c r="F414" s="19">
        <v>133</v>
      </c>
      <c r="G414" s="55">
        <v>47</v>
      </c>
      <c r="H414" s="21">
        <v>71</v>
      </c>
      <c r="I414" s="56">
        <v>59.059999999999995</v>
      </c>
      <c r="J414" s="56">
        <v>9.8800000000000026</v>
      </c>
      <c r="K414" s="56">
        <v>44.247883508296646</v>
      </c>
      <c r="L414" s="57">
        <v>284</v>
      </c>
      <c r="M414" s="56">
        <v>253.26000000000005</v>
      </c>
      <c r="N414" s="46">
        <v>38.498144199636727</v>
      </c>
    </row>
    <row r="415" spans="1:14" x14ac:dyDescent="0.2">
      <c r="A415" s="58" t="s">
        <v>123</v>
      </c>
      <c r="B415" s="59">
        <v>0</v>
      </c>
      <c r="C415" s="25">
        <v>0</v>
      </c>
      <c r="D415" s="25">
        <v>0</v>
      </c>
      <c r="E415" s="24">
        <v>0</v>
      </c>
      <c r="F415" s="25">
        <v>0</v>
      </c>
      <c r="G415" s="60">
        <v>0</v>
      </c>
      <c r="H415" s="24">
        <v>0</v>
      </c>
      <c r="I415" s="61">
        <v>0</v>
      </c>
      <c r="J415" s="61">
        <v>0</v>
      </c>
      <c r="K415" s="61">
        <v>0</v>
      </c>
      <c r="L415" s="25">
        <v>0</v>
      </c>
      <c r="M415" s="61">
        <v>0</v>
      </c>
      <c r="N415" s="47">
        <v>0</v>
      </c>
    </row>
    <row r="416" spans="1:14" x14ac:dyDescent="0.2">
      <c r="A416" s="58" t="s">
        <v>124</v>
      </c>
      <c r="B416" s="59">
        <v>1</v>
      </c>
      <c r="C416" s="25">
        <v>1</v>
      </c>
      <c r="D416" s="25">
        <v>2</v>
      </c>
      <c r="E416" s="24">
        <v>26</v>
      </c>
      <c r="F416" s="25">
        <v>21</v>
      </c>
      <c r="G416" s="60">
        <v>5</v>
      </c>
      <c r="H416" s="24">
        <v>15</v>
      </c>
      <c r="I416" s="61">
        <v>11.729999999999999</v>
      </c>
      <c r="J416" s="61">
        <v>1.4700000000000002</v>
      </c>
      <c r="K416" s="61">
        <v>36.229326513213991</v>
      </c>
      <c r="L416" s="25">
        <v>24</v>
      </c>
      <c r="M416" s="61">
        <v>24</v>
      </c>
      <c r="N416" s="47">
        <v>39.166666666666664</v>
      </c>
    </row>
    <row r="417" spans="1:14" x14ac:dyDescent="0.2">
      <c r="A417" s="58" t="s">
        <v>125</v>
      </c>
      <c r="B417" s="59">
        <v>1</v>
      </c>
      <c r="C417" s="25">
        <v>1</v>
      </c>
      <c r="D417" s="25">
        <v>2</v>
      </c>
      <c r="E417" s="24">
        <v>53</v>
      </c>
      <c r="F417" s="25">
        <v>42</v>
      </c>
      <c r="G417" s="60">
        <v>11</v>
      </c>
      <c r="H417" s="24">
        <v>20</v>
      </c>
      <c r="I417" s="61">
        <v>17.170000000000002</v>
      </c>
      <c r="J417" s="61">
        <v>2.77</v>
      </c>
      <c r="K417" s="61">
        <v>44.501456027955733</v>
      </c>
      <c r="L417" s="25">
        <v>67</v>
      </c>
      <c r="M417" s="61">
        <v>63.3</v>
      </c>
      <c r="N417" s="47">
        <v>35.582148499210113</v>
      </c>
    </row>
    <row r="418" spans="1:14" x14ac:dyDescent="0.2">
      <c r="A418" s="58" t="s">
        <v>126</v>
      </c>
      <c r="B418" s="59">
        <v>0</v>
      </c>
      <c r="C418" s="25">
        <v>0</v>
      </c>
      <c r="D418" s="25">
        <v>0</v>
      </c>
      <c r="E418" s="24">
        <v>0</v>
      </c>
      <c r="F418" s="25">
        <v>0</v>
      </c>
      <c r="G418" s="60">
        <v>0</v>
      </c>
      <c r="H418" s="24">
        <v>0</v>
      </c>
      <c r="I418" s="61">
        <v>0</v>
      </c>
      <c r="J418" s="61">
        <v>0</v>
      </c>
      <c r="K418" s="61">
        <v>0</v>
      </c>
      <c r="L418" s="25">
        <v>0</v>
      </c>
      <c r="M418" s="61">
        <v>0</v>
      </c>
      <c r="N418" s="47">
        <v>0</v>
      </c>
    </row>
    <row r="419" spans="1:14" x14ac:dyDescent="0.2">
      <c r="A419" s="58" t="s">
        <v>127</v>
      </c>
      <c r="B419" s="59">
        <v>1</v>
      </c>
      <c r="C419" s="25">
        <v>1</v>
      </c>
      <c r="D419" s="25">
        <v>1</v>
      </c>
      <c r="E419" s="24">
        <v>38</v>
      </c>
      <c r="F419" s="25">
        <v>38</v>
      </c>
      <c r="G419" s="60">
        <v>0</v>
      </c>
      <c r="H419" s="24">
        <v>12</v>
      </c>
      <c r="I419" s="61">
        <v>10.48</v>
      </c>
      <c r="J419" s="61">
        <v>2.1900000000000004</v>
      </c>
      <c r="K419" s="61">
        <v>37.412213740458014</v>
      </c>
      <c r="L419" s="25">
        <v>23</v>
      </c>
      <c r="M419" s="61">
        <v>22.1</v>
      </c>
      <c r="N419" s="47">
        <v>40.904977375565608</v>
      </c>
    </row>
    <row r="420" spans="1:14" x14ac:dyDescent="0.2">
      <c r="A420" s="58" t="s">
        <v>128</v>
      </c>
      <c r="B420" s="59">
        <v>1</v>
      </c>
      <c r="C420" s="25">
        <v>1</v>
      </c>
      <c r="D420" s="25">
        <v>2</v>
      </c>
      <c r="E420" s="24">
        <v>33</v>
      </c>
      <c r="F420" s="25">
        <v>25</v>
      </c>
      <c r="G420" s="60">
        <v>8</v>
      </c>
      <c r="H420" s="24">
        <v>25</v>
      </c>
      <c r="I420" s="61">
        <v>21.599999999999998</v>
      </c>
      <c r="J420" s="61">
        <v>3.1</v>
      </c>
      <c r="K420" s="61">
        <v>38.620370370370374</v>
      </c>
      <c r="L420" s="25">
        <v>91</v>
      </c>
      <c r="M420" s="61">
        <v>83.52</v>
      </c>
      <c r="N420" s="47">
        <v>34.649904214559392</v>
      </c>
    </row>
    <row r="421" spans="1:14" x14ac:dyDescent="0.2">
      <c r="A421" s="58" t="s">
        <v>129</v>
      </c>
      <c r="B421" s="59">
        <v>1</v>
      </c>
      <c r="C421" s="25">
        <v>1</v>
      </c>
      <c r="D421" s="25">
        <v>4</v>
      </c>
      <c r="E421" s="24">
        <v>77</v>
      </c>
      <c r="F421" s="25">
        <v>66</v>
      </c>
      <c r="G421" s="60">
        <v>11</v>
      </c>
      <c r="H421" s="24">
        <v>28</v>
      </c>
      <c r="I421" s="61">
        <v>25.499999999999993</v>
      </c>
      <c r="J421" s="61">
        <v>0.27</v>
      </c>
      <c r="K421" s="61">
        <v>44.396078431372558</v>
      </c>
      <c r="L421" s="25">
        <v>124</v>
      </c>
      <c r="M421" s="61">
        <v>118</v>
      </c>
      <c r="N421" s="47">
        <v>41.433050847457622</v>
      </c>
    </row>
    <row r="422" spans="1:14" x14ac:dyDescent="0.2">
      <c r="A422" s="58" t="s">
        <v>130</v>
      </c>
      <c r="B422" s="59">
        <v>1</v>
      </c>
      <c r="C422" s="25">
        <v>1</v>
      </c>
      <c r="D422" s="25">
        <v>1</v>
      </c>
      <c r="E422" s="24">
        <v>22</v>
      </c>
      <c r="F422" s="25">
        <v>22</v>
      </c>
      <c r="G422" s="60">
        <v>0</v>
      </c>
      <c r="H422" s="24">
        <v>10</v>
      </c>
      <c r="I422" s="61">
        <v>8.6000000000000014</v>
      </c>
      <c r="J422" s="61">
        <v>0</v>
      </c>
      <c r="K422" s="61">
        <v>40.046511627906966</v>
      </c>
      <c r="L422" s="25">
        <v>16</v>
      </c>
      <c r="M422" s="61">
        <v>15.2</v>
      </c>
      <c r="N422" s="47">
        <v>35.25</v>
      </c>
    </row>
    <row r="423" spans="1:14" x14ac:dyDescent="0.2">
      <c r="A423" s="58" t="s">
        <v>131</v>
      </c>
      <c r="B423" s="59">
        <v>0</v>
      </c>
      <c r="C423" s="25">
        <v>0</v>
      </c>
      <c r="D423" s="25">
        <v>0</v>
      </c>
      <c r="E423" s="24">
        <v>0</v>
      </c>
      <c r="F423" s="25">
        <v>0</v>
      </c>
      <c r="G423" s="60">
        <v>0</v>
      </c>
      <c r="H423" s="24">
        <v>0</v>
      </c>
      <c r="I423" s="61">
        <v>0</v>
      </c>
      <c r="J423" s="61">
        <v>0</v>
      </c>
      <c r="K423" s="61">
        <v>0</v>
      </c>
      <c r="L423" s="25">
        <v>0</v>
      </c>
      <c r="M423" s="61">
        <v>0</v>
      </c>
      <c r="N423" s="47">
        <v>0</v>
      </c>
    </row>
    <row r="424" spans="1:14" x14ac:dyDescent="0.2">
      <c r="A424" s="58" t="s">
        <v>132</v>
      </c>
      <c r="B424" s="59">
        <v>2</v>
      </c>
      <c r="C424" s="25">
        <v>2</v>
      </c>
      <c r="D424" s="25">
        <v>7</v>
      </c>
      <c r="E424" s="24">
        <v>99</v>
      </c>
      <c r="F424" s="25">
        <v>73</v>
      </c>
      <c r="G424" s="60">
        <v>26</v>
      </c>
      <c r="H424" s="24">
        <v>37</v>
      </c>
      <c r="I424" s="61">
        <v>30.83</v>
      </c>
      <c r="J424" s="61">
        <v>2.84</v>
      </c>
      <c r="K424" s="61">
        <v>47.035679532922487</v>
      </c>
      <c r="L424" s="25">
        <v>168</v>
      </c>
      <c r="M424" s="61">
        <v>143.35</v>
      </c>
      <c r="N424" s="47">
        <v>36.3083362399721</v>
      </c>
    </row>
    <row r="425" spans="1:14" x14ac:dyDescent="0.2">
      <c r="A425" s="58" t="s">
        <v>133</v>
      </c>
      <c r="B425" s="59">
        <v>1</v>
      </c>
      <c r="C425" s="25">
        <v>1</v>
      </c>
      <c r="D425" s="25">
        <v>2</v>
      </c>
      <c r="E425" s="24">
        <v>34</v>
      </c>
      <c r="F425" s="25">
        <v>25</v>
      </c>
      <c r="G425" s="60">
        <v>9</v>
      </c>
      <c r="H425" s="24">
        <v>14</v>
      </c>
      <c r="I425" s="61">
        <v>13</v>
      </c>
      <c r="J425" s="61">
        <v>0.8600000000000001</v>
      </c>
      <c r="K425" s="61">
        <v>39.615384615384613</v>
      </c>
      <c r="L425" s="25">
        <v>60</v>
      </c>
      <c r="M425" s="61">
        <v>57</v>
      </c>
      <c r="N425" s="47">
        <v>38.311403508771932</v>
      </c>
    </row>
    <row r="426" spans="1:14" x14ac:dyDescent="0.2">
      <c r="A426" s="58" t="s">
        <v>134</v>
      </c>
      <c r="B426" s="59">
        <v>2</v>
      </c>
      <c r="C426" s="25">
        <v>2</v>
      </c>
      <c r="D426" s="25">
        <v>6</v>
      </c>
      <c r="E426" s="24">
        <v>76</v>
      </c>
      <c r="F426" s="25">
        <v>59</v>
      </c>
      <c r="G426" s="60">
        <v>17</v>
      </c>
      <c r="H426" s="24">
        <v>31</v>
      </c>
      <c r="I426" s="61">
        <v>23.919999999999998</v>
      </c>
      <c r="J426" s="61">
        <v>1.63</v>
      </c>
      <c r="K426" s="61">
        <v>47.767558528428097</v>
      </c>
      <c r="L426" s="25">
        <v>147</v>
      </c>
      <c r="M426" s="61">
        <v>130.35</v>
      </c>
      <c r="N426" s="47">
        <v>42.743383199079403</v>
      </c>
    </row>
    <row r="427" spans="1:14" ht="13.5" thickBot="1" x14ac:dyDescent="0.25">
      <c r="A427" s="71" t="s">
        <v>135</v>
      </c>
      <c r="B427" s="72">
        <v>1</v>
      </c>
      <c r="C427" s="30">
        <v>1</v>
      </c>
      <c r="D427" s="30">
        <v>1</v>
      </c>
      <c r="E427" s="29">
        <v>13</v>
      </c>
      <c r="F427" s="30">
        <v>13</v>
      </c>
      <c r="G427" s="73">
        <v>0</v>
      </c>
      <c r="H427" s="29">
        <v>7</v>
      </c>
      <c r="I427" s="74">
        <v>6.5</v>
      </c>
      <c r="J427" s="74">
        <v>1.08</v>
      </c>
      <c r="K427" s="74">
        <v>45.153846153846153</v>
      </c>
      <c r="L427" s="30">
        <v>13</v>
      </c>
      <c r="M427" s="74">
        <v>12.05</v>
      </c>
      <c r="N427" s="48">
        <v>45.497925311203318</v>
      </c>
    </row>
    <row r="428" spans="1:14" ht="13.5" thickBot="1" x14ac:dyDescent="0.25">
      <c r="A428" s="1193" t="s">
        <v>115</v>
      </c>
      <c r="B428" s="1194">
        <v>16</v>
      </c>
      <c r="C428" s="1187">
        <v>16</v>
      </c>
      <c r="D428" s="1187">
        <v>37</v>
      </c>
      <c r="E428" s="1186">
        <v>651</v>
      </c>
      <c r="F428" s="1187">
        <v>517</v>
      </c>
      <c r="G428" s="1195">
        <v>134</v>
      </c>
      <c r="H428" s="1186">
        <v>267</v>
      </c>
      <c r="I428" s="1189">
        <v>228.38999999999996</v>
      </c>
      <c r="J428" s="1189">
        <v>26.089999999999982</v>
      </c>
      <c r="K428" s="1189">
        <v>43.374622356495479</v>
      </c>
      <c r="L428" s="1187">
        <v>1017</v>
      </c>
      <c r="M428" s="1189">
        <v>922.12999999999988</v>
      </c>
      <c r="N428" s="1191">
        <v>38.68613969830718</v>
      </c>
    </row>
    <row r="430" spans="1:14" ht="13.5" thickBot="1" x14ac:dyDescent="0.25">
      <c r="A430" s="11" t="s">
        <v>405</v>
      </c>
      <c r="D430" s="51"/>
      <c r="E430" s="10"/>
      <c r="F430" s="10"/>
      <c r="G430" s="10"/>
      <c r="H430" s="10"/>
      <c r="I430" s="51"/>
      <c r="J430" s="51"/>
      <c r="K430" s="51"/>
    </row>
    <row r="431" spans="1:14" ht="12.75" customHeight="1" x14ac:dyDescent="0.2">
      <c r="A431" s="1054" t="s">
        <v>113</v>
      </c>
      <c r="B431" s="1015" t="s">
        <v>336</v>
      </c>
      <c r="C431" s="1016"/>
      <c r="D431" s="1017"/>
      <c r="E431" s="1040" t="s">
        <v>8</v>
      </c>
      <c r="F431" s="1030"/>
      <c r="G431" s="1030"/>
      <c r="H431" s="1036" t="s">
        <v>337</v>
      </c>
      <c r="I431" s="1016"/>
      <c r="J431" s="1016"/>
      <c r="K431" s="1016"/>
      <c r="L431" s="1016"/>
      <c r="M431" s="1016"/>
      <c r="N431" s="1037"/>
    </row>
    <row r="432" spans="1:14" ht="12.75" customHeight="1" x14ac:dyDescent="0.2">
      <c r="A432" s="1055"/>
      <c r="B432" s="1018"/>
      <c r="C432" s="1019"/>
      <c r="D432" s="1020"/>
      <c r="E432" s="1041"/>
      <c r="F432" s="1042"/>
      <c r="G432" s="1042"/>
      <c r="H432" s="1038" t="s">
        <v>114</v>
      </c>
      <c r="I432" s="1019"/>
      <c r="J432" s="1019"/>
      <c r="K432" s="1019"/>
      <c r="L432" s="1019" t="s">
        <v>338</v>
      </c>
      <c r="M432" s="1019"/>
      <c r="N432" s="1039"/>
    </row>
    <row r="433" spans="1:14" ht="12.75" customHeight="1" x14ac:dyDescent="0.2">
      <c r="A433" s="1055"/>
      <c r="B433" s="1018" t="s">
        <v>339</v>
      </c>
      <c r="C433" s="1019" t="s">
        <v>340</v>
      </c>
      <c r="D433" s="1020" t="s">
        <v>341</v>
      </c>
      <c r="E433" s="1043" t="s">
        <v>115</v>
      </c>
      <c r="F433" s="1049" t="s">
        <v>342</v>
      </c>
      <c r="G433" s="1051" t="s">
        <v>343</v>
      </c>
      <c r="H433" s="1038" t="s">
        <v>118</v>
      </c>
      <c r="I433" s="1045" t="s">
        <v>119</v>
      </c>
      <c r="J433" s="1045"/>
      <c r="K433" s="1045" t="s">
        <v>344</v>
      </c>
      <c r="L433" s="1019" t="s">
        <v>118</v>
      </c>
      <c r="M433" s="1045" t="s">
        <v>119</v>
      </c>
      <c r="N433" s="1047" t="s">
        <v>344</v>
      </c>
    </row>
    <row r="434" spans="1:14" ht="26.25" thickBot="1" x14ac:dyDescent="0.25">
      <c r="A434" s="1056"/>
      <c r="B434" s="1033"/>
      <c r="C434" s="1034"/>
      <c r="D434" s="1035"/>
      <c r="E434" s="1044"/>
      <c r="F434" s="1050"/>
      <c r="G434" s="1052"/>
      <c r="H434" s="1053"/>
      <c r="I434" s="52" t="s">
        <v>345</v>
      </c>
      <c r="J434" s="52" t="s">
        <v>346</v>
      </c>
      <c r="K434" s="1046"/>
      <c r="L434" s="1034"/>
      <c r="M434" s="1046"/>
      <c r="N434" s="1048"/>
    </row>
    <row r="435" spans="1:14" x14ac:dyDescent="0.2">
      <c r="A435" s="53" t="s">
        <v>121</v>
      </c>
      <c r="B435" s="54">
        <v>2</v>
      </c>
      <c r="C435" s="19">
        <v>2</v>
      </c>
      <c r="D435" s="19">
        <v>4</v>
      </c>
      <c r="E435" s="18">
        <v>84</v>
      </c>
      <c r="F435" s="19">
        <v>75</v>
      </c>
      <c r="G435" s="55">
        <v>9</v>
      </c>
      <c r="H435" s="21">
        <v>45</v>
      </c>
      <c r="I435" s="56">
        <v>26.5</v>
      </c>
      <c r="J435" s="56">
        <v>17.659999999999997</v>
      </c>
      <c r="K435" s="56">
        <v>43.720754716981141</v>
      </c>
      <c r="L435" s="57">
        <v>95</v>
      </c>
      <c r="M435" s="56">
        <v>88.95</v>
      </c>
      <c r="N435" s="46">
        <v>47.40078695896571</v>
      </c>
    </row>
    <row r="436" spans="1:14" x14ac:dyDescent="0.2">
      <c r="A436" s="58" t="s">
        <v>123</v>
      </c>
      <c r="B436" s="59">
        <v>0</v>
      </c>
      <c r="C436" s="25">
        <v>0</v>
      </c>
      <c r="D436" s="25">
        <v>0</v>
      </c>
      <c r="E436" s="24">
        <v>0</v>
      </c>
      <c r="F436" s="25">
        <v>0</v>
      </c>
      <c r="G436" s="60">
        <v>0</v>
      </c>
      <c r="H436" s="24">
        <v>0</v>
      </c>
      <c r="I436" s="61">
        <v>0</v>
      </c>
      <c r="J436" s="61">
        <v>0</v>
      </c>
      <c r="K436" s="61">
        <v>0</v>
      </c>
      <c r="L436" s="25">
        <v>0</v>
      </c>
      <c r="M436" s="61">
        <v>0</v>
      </c>
      <c r="N436" s="47">
        <v>0</v>
      </c>
    </row>
    <row r="437" spans="1:14" x14ac:dyDescent="0.2">
      <c r="A437" s="58" t="s">
        <v>124</v>
      </c>
      <c r="B437" s="59">
        <v>0</v>
      </c>
      <c r="C437" s="25">
        <v>0</v>
      </c>
      <c r="D437" s="25">
        <v>0</v>
      </c>
      <c r="E437" s="24">
        <v>0</v>
      </c>
      <c r="F437" s="25">
        <v>0</v>
      </c>
      <c r="G437" s="60">
        <v>0</v>
      </c>
      <c r="H437" s="24">
        <v>0</v>
      </c>
      <c r="I437" s="61">
        <v>0</v>
      </c>
      <c r="J437" s="61">
        <v>0</v>
      </c>
      <c r="K437" s="61">
        <v>0</v>
      </c>
      <c r="L437" s="25">
        <v>0</v>
      </c>
      <c r="M437" s="61">
        <v>0</v>
      </c>
      <c r="N437" s="47">
        <v>0</v>
      </c>
    </row>
    <row r="438" spans="1:14" x14ac:dyDescent="0.2">
      <c r="A438" s="58" t="s">
        <v>125</v>
      </c>
      <c r="B438" s="59">
        <v>1</v>
      </c>
      <c r="C438" s="25">
        <v>1</v>
      </c>
      <c r="D438" s="25">
        <v>1</v>
      </c>
      <c r="E438" s="24">
        <v>12</v>
      </c>
      <c r="F438" s="25">
        <v>12</v>
      </c>
      <c r="G438" s="60">
        <v>0</v>
      </c>
      <c r="H438" s="24">
        <v>7</v>
      </c>
      <c r="I438" s="61">
        <v>6.8</v>
      </c>
      <c r="J438" s="61">
        <v>0.56999999999999995</v>
      </c>
      <c r="K438" s="61">
        <v>48.558823529411761</v>
      </c>
      <c r="L438" s="25">
        <v>12</v>
      </c>
      <c r="M438" s="61">
        <v>12</v>
      </c>
      <c r="N438" s="47">
        <v>44.416666666666664</v>
      </c>
    </row>
    <row r="439" spans="1:14" x14ac:dyDescent="0.2">
      <c r="A439" s="58" t="s">
        <v>126</v>
      </c>
      <c r="B439" s="59">
        <v>0</v>
      </c>
      <c r="C439" s="25">
        <v>0</v>
      </c>
      <c r="D439" s="25">
        <v>0</v>
      </c>
      <c r="E439" s="24">
        <v>0</v>
      </c>
      <c r="F439" s="25">
        <v>0</v>
      </c>
      <c r="G439" s="60">
        <v>0</v>
      </c>
      <c r="H439" s="24">
        <v>0</v>
      </c>
      <c r="I439" s="61">
        <v>0</v>
      </c>
      <c r="J439" s="61">
        <v>0</v>
      </c>
      <c r="K439" s="61">
        <v>0</v>
      </c>
      <c r="L439" s="25">
        <v>0</v>
      </c>
      <c r="M439" s="61">
        <v>0</v>
      </c>
      <c r="N439" s="47">
        <v>0</v>
      </c>
    </row>
    <row r="440" spans="1:14" x14ac:dyDescent="0.2">
      <c r="A440" s="58" t="s">
        <v>127</v>
      </c>
      <c r="B440" s="59">
        <v>0</v>
      </c>
      <c r="C440" s="25">
        <v>0</v>
      </c>
      <c r="D440" s="25">
        <v>0</v>
      </c>
      <c r="E440" s="24">
        <v>0</v>
      </c>
      <c r="F440" s="25">
        <v>0</v>
      </c>
      <c r="G440" s="60">
        <v>0</v>
      </c>
      <c r="H440" s="24">
        <v>0</v>
      </c>
      <c r="I440" s="61">
        <v>0</v>
      </c>
      <c r="J440" s="61">
        <v>0</v>
      </c>
      <c r="K440" s="61">
        <v>0</v>
      </c>
      <c r="L440" s="25">
        <v>0</v>
      </c>
      <c r="M440" s="61">
        <v>0</v>
      </c>
      <c r="N440" s="47">
        <v>0</v>
      </c>
    </row>
    <row r="441" spans="1:14" x14ac:dyDescent="0.2">
      <c r="A441" s="58" t="s">
        <v>128</v>
      </c>
      <c r="B441" s="59">
        <v>1</v>
      </c>
      <c r="C441" s="25">
        <v>1</v>
      </c>
      <c r="D441" s="25">
        <v>1</v>
      </c>
      <c r="E441" s="24">
        <v>52</v>
      </c>
      <c r="F441" s="25">
        <v>52</v>
      </c>
      <c r="G441" s="60">
        <v>0</v>
      </c>
      <c r="H441" s="24">
        <v>11</v>
      </c>
      <c r="I441" s="61">
        <v>8.65</v>
      </c>
      <c r="J441" s="61">
        <v>0</v>
      </c>
      <c r="K441" s="61">
        <v>49.063583815028906</v>
      </c>
      <c r="L441" s="25">
        <v>39</v>
      </c>
      <c r="M441" s="61">
        <v>36.590000000000003</v>
      </c>
      <c r="N441" s="47">
        <v>43.339163705930581</v>
      </c>
    </row>
    <row r="442" spans="1:14" x14ac:dyDescent="0.2">
      <c r="A442" s="58" t="s">
        <v>129</v>
      </c>
      <c r="B442" s="59">
        <v>2</v>
      </c>
      <c r="C442" s="25">
        <v>2</v>
      </c>
      <c r="D442" s="25">
        <v>2</v>
      </c>
      <c r="E442" s="24">
        <v>42</v>
      </c>
      <c r="F442" s="25">
        <v>42</v>
      </c>
      <c r="G442" s="60">
        <v>0</v>
      </c>
      <c r="H442" s="24">
        <v>12</v>
      </c>
      <c r="I442" s="61">
        <v>6.63</v>
      </c>
      <c r="J442" s="61">
        <v>0</v>
      </c>
      <c r="K442" s="61">
        <v>44.62292609351433</v>
      </c>
      <c r="L442" s="25">
        <v>13</v>
      </c>
      <c r="M442" s="61">
        <v>12.019999999999998</v>
      </c>
      <c r="N442" s="47">
        <v>46.587354409317804</v>
      </c>
    </row>
    <row r="443" spans="1:14" x14ac:dyDescent="0.2">
      <c r="A443" s="58" t="s">
        <v>130</v>
      </c>
      <c r="B443" s="59">
        <v>0</v>
      </c>
      <c r="C443" s="25">
        <v>0</v>
      </c>
      <c r="D443" s="25">
        <v>0</v>
      </c>
      <c r="E443" s="24">
        <v>0</v>
      </c>
      <c r="F443" s="25">
        <v>0</v>
      </c>
      <c r="G443" s="60">
        <v>0</v>
      </c>
      <c r="H443" s="24">
        <v>0</v>
      </c>
      <c r="I443" s="61">
        <v>0</v>
      </c>
      <c r="J443" s="61">
        <v>0</v>
      </c>
      <c r="K443" s="61">
        <v>0</v>
      </c>
      <c r="L443" s="25">
        <v>0</v>
      </c>
      <c r="M443" s="61">
        <v>0</v>
      </c>
      <c r="N443" s="47">
        <v>0</v>
      </c>
    </row>
    <row r="444" spans="1:14" x14ac:dyDescent="0.2">
      <c r="A444" s="58" t="s">
        <v>131</v>
      </c>
      <c r="B444" s="59">
        <v>0</v>
      </c>
      <c r="C444" s="25">
        <v>0</v>
      </c>
      <c r="D444" s="25">
        <v>0</v>
      </c>
      <c r="E444" s="24">
        <v>0</v>
      </c>
      <c r="F444" s="25">
        <v>0</v>
      </c>
      <c r="G444" s="60">
        <v>0</v>
      </c>
      <c r="H444" s="24">
        <v>0</v>
      </c>
      <c r="I444" s="61">
        <v>0</v>
      </c>
      <c r="J444" s="61">
        <v>0</v>
      </c>
      <c r="K444" s="61">
        <v>0</v>
      </c>
      <c r="L444" s="25">
        <v>0</v>
      </c>
      <c r="M444" s="61">
        <v>0</v>
      </c>
      <c r="N444" s="47">
        <v>0</v>
      </c>
    </row>
    <row r="445" spans="1:14" x14ac:dyDescent="0.2">
      <c r="A445" s="58" t="s">
        <v>132</v>
      </c>
      <c r="B445" s="59">
        <v>2</v>
      </c>
      <c r="C445" s="25">
        <v>2</v>
      </c>
      <c r="D445" s="25">
        <v>5</v>
      </c>
      <c r="E445" s="24">
        <v>95</v>
      </c>
      <c r="F445" s="25">
        <v>86</v>
      </c>
      <c r="G445" s="60">
        <v>9</v>
      </c>
      <c r="H445" s="24">
        <v>45</v>
      </c>
      <c r="I445" s="61">
        <v>33.5</v>
      </c>
      <c r="J445" s="61">
        <v>7.23</v>
      </c>
      <c r="K445" s="61">
        <v>47.194029850746269</v>
      </c>
      <c r="L445" s="25">
        <v>141</v>
      </c>
      <c r="M445" s="61">
        <v>133.97999999999999</v>
      </c>
      <c r="N445" s="47">
        <v>41.5200776235259</v>
      </c>
    </row>
    <row r="446" spans="1:14" x14ac:dyDescent="0.2">
      <c r="A446" s="58" t="s">
        <v>133</v>
      </c>
      <c r="B446" s="59">
        <v>2</v>
      </c>
      <c r="C446" s="25">
        <v>2</v>
      </c>
      <c r="D446" s="25">
        <v>2</v>
      </c>
      <c r="E446" s="24">
        <v>11</v>
      </c>
      <c r="F446" s="25">
        <v>11</v>
      </c>
      <c r="G446" s="60">
        <v>0</v>
      </c>
      <c r="H446" s="24">
        <v>0</v>
      </c>
      <c r="I446" s="61">
        <v>0</v>
      </c>
      <c r="J446" s="61">
        <v>0</v>
      </c>
      <c r="K446" s="61">
        <v>0</v>
      </c>
      <c r="L446" s="25">
        <v>0</v>
      </c>
      <c r="M446" s="61">
        <v>0</v>
      </c>
      <c r="N446" s="47">
        <v>0</v>
      </c>
    </row>
    <row r="447" spans="1:14" x14ac:dyDescent="0.2">
      <c r="A447" s="58" t="s">
        <v>134</v>
      </c>
      <c r="B447" s="59">
        <v>2</v>
      </c>
      <c r="C447" s="25">
        <v>2</v>
      </c>
      <c r="D447" s="25">
        <v>2</v>
      </c>
      <c r="E447" s="24">
        <v>24</v>
      </c>
      <c r="F447" s="25">
        <v>24</v>
      </c>
      <c r="G447" s="60">
        <v>0</v>
      </c>
      <c r="H447" s="24">
        <v>7</v>
      </c>
      <c r="I447" s="61">
        <v>6.2</v>
      </c>
      <c r="J447" s="61">
        <v>0.60000000000000009</v>
      </c>
      <c r="K447" s="61">
        <v>41</v>
      </c>
      <c r="L447" s="25">
        <v>21</v>
      </c>
      <c r="M447" s="61">
        <v>20.009999999999998</v>
      </c>
      <c r="N447" s="47">
        <v>50.857071464267868</v>
      </c>
    </row>
    <row r="448" spans="1:14" ht="13.5" thickBot="1" x14ac:dyDescent="0.25">
      <c r="A448" s="71" t="s">
        <v>135</v>
      </c>
      <c r="B448" s="72">
        <v>1</v>
      </c>
      <c r="C448" s="30">
        <v>1</v>
      </c>
      <c r="D448" s="30">
        <v>1</v>
      </c>
      <c r="E448" s="29">
        <v>9</v>
      </c>
      <c r="F448" s="30">
        <v>9</v>
      </c>
      <c r="G448" s="73">
        <v>0</v>
      </c>
      <c r="H448" s="29">
        <v>0</v>
      </c>
      <c r="I448" s="74">
        <v>0</v>
      </c>
      <c r="J448" s="74">
        <v>0</v>
      </c>
      <c r="K448" s="74">
        <v>0</v>
      </c>
      <c r="L448" s="30">
        <v>0</v>
      </c>
      <c r="M448" s="74">
        <v>0</v>
      </c>
      <c r="N448" s="48">
        <v>0</v>
      </c>
    </row>
    <row r="449" spans="1:14" ht="13.5" thickBot="1" x14ac:dyDescent="0.25">
      <c r="A449" s="1193" t="s">
        <v>115</v>
      </c>
      <c r="B449" s="1194">
        <v>13</v>
      </c>
      <c r="C449" s="1187">
        <v>13</v>
      </c>
      <c r="D449" s="1187">
        <v>18</v>
      </c>
      <c r="E449" s="1186">
        <v>329</v>
      </c>
      <c r="F449" s="1187">
        <v>311</v>
      </c>
      <c r="G449" s="1195">
        <v>18</v>
      </c>
      <c r="H449" s="1186">
        <v>127</v>
      </c>
      <c r="I449" s="1189">
        <v>84.579999999999984</v>
      </c>
      <c r="J449" s="1189">
        <v>26.059999999999985</v>
      </c>
      <c r="K449" s="1189">
        <v>47.815677465121787</v>
      </c>
      <c r="L449" s="1187">
        <v>321</v>
      </c>
      <c r="M449" s="1189">
        <v>303.54999999999995</v>
      </c>
      <c r="N449" s="1191">
        <v>44.393246582111679</v>
      </c>
    </row>
    <row r="450" spans="1:14" x14ac:dyDescent="0.2">
      <c r="N450" s="8" t="s">
        <v>122</v>
      </c>
    </row>
    <row r="451" spans="1:14" ht="13.5" thickBot="1" x14ac:dyDescent="0.25">
      <c r="A451" s="11" t="s">
        <v>406</v>
      </c>
      <c r="D451" s="51"/>
      <c r="E451" s="10"/>
      <c r="F451" s="10"/>
      <c r="G451" s="10"/>
      <c r="H451" s="10"/>
      <c r="I451" s="51"/>
      <c r="J451" s="51"/>
      <c r="K451" s="51"/>
      <c r="N451" s="8" t="s">
        <v>122</v>
      </c>
    </row>
    <row r="452" spans="1:14" ht="12.75" customHeight="1" x14ac:dyDescent="0.2">
      <c r="A452" s="1054" t="s">
        <v>113</v>
      </c>
      <c r="B452" s="1015" t="s">
        <v>336</v>
      </c>
      <c r="C452" s="1016"/>
      <c r="D452" s="1017"/>
      <c r="E452" s="1040" t="s">
        <v>8</v>
      </c>
      <c r="F452" s="1030"/>
      <c r="G452" s="1030"/>
      <c r="H452" s="1036" t="s">
        <v>337</v>
      </c>
      <c r="I452" s="1016"/>
      <c r="J452" s="1016"/>
      <c r="K452" s="1016"/>
      <c r="L452" s="1016"/>
      <c r="M452" s="1016"/>
      <c r="N452" s="1037"/>
    </row>
    <row r="453" spans="1:14" ht="12.75" customHeight="1" x14ac:dyDescent="0.2">
      <c r="A453" s="1055"/>
      <c r="B453" s="1018"/>
      <c r="C453" s="1019"/>
      <c r="D453" s="1020"/>
      <c r="E453" s="1041"/>
      <c r="F453" s="1042"/>
      <c r="G453" s="1042"/>
      <c r="H453" s="1038" t="s">
        <v>114</v>
      </c>
      <c r="I453" s="1019"/>
      <c r="J453" s="1019"/>
      <c r="K453" s="1019"/>
      <c r="L453" s="1019" t="s">
        <v>338</v>
      </c>
      <c r="M453" s="1019"/>
      <c r="N453" s="1039"/>
    </row>
    <row r="454" spans="1:14" ht="12.75" customHeight="1" x14ac:dyDescent="0.2">
      <c r="A454" s="1055"/>
      <c r="B454" s="1018" t="s">
        <v>339</v>
      </c>
      <c r="C454" s="1019" t="s">
        <v>340</v>
      </c>
      <c r="D454" s="1020" t="s">
        <v>341</v>
      </c>
      <c r="E454" s="1043" t="s">
        <v>115</v>
      </c>
      <c r="F454" s="1049" t="s">
        <v>342</v>
      </c>
      <c r="G454" s="1051" t="s">
        <v>343</v>
      </c>
      <c r="H454" s="1038" t="s">
        <v>118</v>
      </c>
      <c r="I454" s="1045" t="s">
        <v>119</v>
      </c>
      <c r="J454" s="1045"/>
      <c r="K454" s="1045" t="s">
        <v>344</v>
      </c>
      <c r="L454" s="1019" t="s">
        <v>118</v>
      </c>
      <c r="M454" s="1045" t="s">
        <v>119</v>
      </c>
      <c r="N454" s="1047" t="s">
        <v>344</v>
      </c>
    </row>
    <row r="455" spans="1:14" ht="26.25" thickBot="1" x14ac:dyDescent="0.25">
      <c r="A455" s="1056"/>
      <c r="B455" s="1033"/>
      <c r="C455" s="1034"/>
      <c r="D455" s="1035"/>
      <c r="E455" s="1044"/>
      <c r="F455" s="1050"/>
      <c r="G455" s="1052"/>
      <c r="H455" s="1053"/>
      <c r="I455" s="52" t="s">
        <v>345</v>
      </c>
      <c r="J455" s="52" t="s">
        <v>346</v>
      </c>
      <c r="K455" s="1046"/>
      <c r="L455" s="1034"/>
      <c r="M455" s="1046"/>
      <c r="N455" s="1048"/>
    </row>
    <row r="456" spans="1:14" x14ac:dyDescent="0.2">
      <c r="A456" s="53" t="s">
        <v>121</v>
      </c>
      <c r="B456" s="54">
        <v>1</v>
      </c>
      <c r="C456" s="19">
        <v>1</v>
      </c>
      <c r="D456" s="19">
        <v>3</v>
      </c>
      <c r="E456" s="18">
        <v>56</v>
      </c>
      <c r="F456" s="19">
        <v>41</v>
      </c>
      <c r="G456" s="55">
        <v>15</v>
      </c>
      <c r="H456" s="21">
        <v>20</v>
      </c>
      <c r="I456" s="56">
        <v>14.849999999999998</v>
      </c>
      <c r="J456" s="56">
        <v>1.8699999999999999</v>
      </c>
      <c r="K456" s="56">
        <v>47.451178451178457</v>
      </c>
      <c r="L456" s="57">
        <v>89</v>
      </c>
      <c r="M456" s="56">
        <v>76.45</v>
      </c>
      <c r="N456" s="46">
        <v>42.973185088293</v>
      </c>
    </row>
    <row r="457" spans="1:14" x14ac:dyDescent="0.2">
      <c r="A457" s="58" t="s">
        <v>123</v>
      </c>
      <c r="B457" s="59">
        <v>0</v>
      </c>
      <c r="C457" s="25">
        <v>0</v>
      </c>
      <c r="D457" s="25">
        <v>0</v>
      </c>
      <c r="E457" s="24">
        <v>0</v>
      </c>
      <c r="F457" s="25">
        <v>0</v>
      </c>
      <c r="G457" s="60">
        <v>0</v>
      </c>
      <c r="H457" s="24">
        <v>0</v>
      </c>
      <c r="I457" s="61">
        <v>0</v>
      </c>
      <c r="J457" s="61">
        <v>0</v>
      </c>
      <c r="K457" s="61">
        <v>0</v>
      </c>
      <c r="L457" s="25">
        <v>0</v>
      </c>
      <c r="M457" s="61">
        <v>0</v>
      </c>
      <c r="N457" s="47">
        <v>0</v>
      </c>
    </row>
    <row r="458" spans="1:14" x14ac:dyDescent="0.2">
      <c r="A458" s="58" t="s">
        <v>124</v>
      </c>
      <c r="B458" s="59">
        <v>0</v>
      </c>
      <c r="C458" s="25">
        <v>0</v>
      </c>
      <c r="D458" s="25">
        <v>0</v>
      </c>
      <c r="E458" s="24">
        <v>0</v>
      </c>
      <c r="F458" s="25">
        <v>0</v>
      </c>
      <c r="G458" s="60">
        <v>0</v>
      </c>
      <c r="H458" s="24">
        <v>0</v>
      </c>
      <c r="I458" s="61">
        <v>0</v>
      </c>
      <c r="J458" s="61">
        <v>0</v>
      </c>
      <c r="K458" s="61">
        <v>0</v>
      </c>
      <c r="L458" s="25">
        <v>0</v>
      </c>
      <c r="M458" s="61">
        <v>0</v>
      </c>
      <c r="N458" s="47">
        <v>0</v>
      </c>
    </row>
    <row r="459" spans="1:14" x14ac:dyDescent="0.2">
      <c r="A459" s="58" t="s">
        <v>125</v>
      </c>
      <c r="B459" s="59">
        <v>0</v>
      </c>
      <c r="C459" s="25">
        <v>0</v>
      </c>
      <c r="D459" s="25">
        <v>0</v>
      </c>
      <c r="E459" s="24">
        <v>0</v>
      </c>
      <c r="F459" s="25">
        <v>0</v>
      </c>
      <c r="G459" s="60">
        <v>0</v>
      </c>
      <c r="H459" s="24">
        <v>0</v>
      </c>
      <c r="I459" s="61">
        <v>0</v>
      </c>
      <c r="J459" s="61">
        <v>0</v>
      </c>
      <c r="K459" s="61">
        <v>0</v>
      </c>
      <c r="L459" s="25">
        <v>0</v>
      </c>
      <c r="M459" s="61">
        <v>0</v>
      </c>
      <c r="N459" s="47">
        <v>0</v>
      </c>
    </row>
    <row r="460" spans="1:14" x14ac:dyDescent="0.2">
      <c r="A460" s="58" t="s">
        <v>126</v>
      </c>
      <c r="B460" s="59">
        <v>0</v>
      </c>
      <c r="C460" s="25">
        <v>0</v>
      </c>
      <c r="D460" s="25">
        <v>0</v>
      </c>
      <c r="E460" s="24">
        <v>0</v>
      </c>
      <c r="F460" s="25">
        <v>0</v>
      </c>
      <c r="G460" s="60">
        <v>0</v>
      </c>
      <c r="H460" s="24">
        <v>0</v>
      </c>
      <c r="I460" s="61">
        <v>0</v>
      </c>
      <c r="J460" s="61">
        <v>0</v>
      </c>
      <c r="K460" s="61">
        <v>0</v>
      </c>
      <c r="L460" s="25">
        <v>0</v>
      </c>
      <c r="M460" s="61">
        <v>0</v>
      </c>
      <c r="N460" s="47">
        <v>0</v>
      </c>
    </row>
    <row r="461" spans="1:14" x14ac:dyDescent="0.2">
      <c r="A461" s="58" t="s">
        <v>127</v>
      </c>
      <c r="B461" s="59">
        <v>0</v>
      </c>
      <c r="C461" s="25">
        <v>0</v>
      </c>
      <c r="D461" s="25">
        <v>0</v>
      </c>
      <c r="E461" s="24">
        <v>0</v>
      </c>
      <c r="F461" s="25">
        <v>0</v>
      </c>
      <c r="G461" s="60">
        <v>0</v>
      </c>
      <c r="H461" s="24">
        <v>0</v>
      </c>
      <c r="I461" s="61">
        <v>0</v>
      </c>
      <c r="J461" s="61">
        <v>0</v>
      </c>
      <c r="K461" s="61">
        <v>0</v>
      </c>
      <c r="L461" s="25">
        <v>0</v>
      </c>
      <c r="M461" s="61">
        <v>0</v>
      </c>
      <c r="N461" s="47">
        <v>0</v>
      </c>
    </row>
    <row r="462" spans="1:14" x14ac:dyDescent="0.2">
      <c r="A462" s="58" t="s">
        <v>128</v>
      </c>
      <c r="B462" s="59">
        <v>0</v>
      </c>
      <c r="C462" s="25">
        <v>0</v>
      </c>
      <c r="D462" s="25">
        <v>0</v>
      </c>
      <c r="E462" s="24">
        <v>0</v>
      </c>
      <c r="F462" s="25">
        <v>0</v>
      </c>
      <c r="G462" s="60">
        <v>0</v>
      </c>
      <c r="H462" s="24">
        <v>0</v>
      </c>
      <c r="I462" s="61">
        <v>0</v>
      </c>
      <c r="J462" s="61">
        <v>0</v>
      </c>
      <c r="K462" s="61">
        <v>0</v>
      </c>
      <c r="L462" s="25">
        <v>0</v>
      </c>
      <c r="M462" s="61">
        <v>0</v>
      </c>
      <c r="N462" s="47">
        <v>0</v>
      </c>
    </row>
    <row r="463" spans="1:14" x14ac:dyDescent="0.2">
      <c r="A463" s="58" t="s">
        <v>129</v>
      </c>
      <c r="B463" s="59">
        <v>0</v>
      </c>
      <c r="C463" s="25">
        <v>0</v>
      </c>
      <c r="D463" s="25">
        <v>0</v>
      </c>
      <c r="E463" s="24">
        <v>0</v>
      </c>
      <c r="F463" s="25">
        <v>0</v>
      </c>
      <c r="G463" s="60">
        <v>0</v>
      </c>
      <c r="H463" s="24">
        <v>0</v>
      </c>
      <c r="I463" s="61">
        <v>0</v>
      </c>
      <c r="J463" s="61">
        <v>0</v>
      </c>
      <c r="K463" s="61">
        <v>0</v>
      </c>
      <c r="L463" s="25">
        <v>0</v>
      </c>
      <c r="M463" s="61">
        <v>0</v>
      </c>
      <c r="N463" s="47">
        <v>0</v>
      </c>
    </row>
    <row r="464" spans="1:14" x14ac:dyDescent="0.2">
      <c r="A464" s="58" t="s">
        <v>130</v>
      </c>
      <c r="B464" s="59">
        <v>0</v>
      </c>
      <c r="C464" s="25">
        <v>0</v>
      </c>
      <c r="D464" s="25">
        <v>0</v>
      </c>
      <c r="E464" s="24">
        <v>0</v>
      </c>
      <c r="F464" s="25">
        <v>0</v>
      </c>
      <c r="G464" s="60">
        <v>0</v>
      </c>
      <c r="H464" s="24">
        <v>0</v>
      </c>
      <c r="I464" s="61">
        <v>0</v>
      </c>
      <c r="J464" s="61">
        <v>0</v>
      </c>
      <c r="K464" s="61">
        <v>0</v>
      </c>
      <c r="L464" s="25">
        <v>0</v>
      </c>
      <c r="M464" s="61">
        <v>0</v>
      </c>
      <c r="N464" s="47">
        <v>0</v>
      </c>
    </row>
    <row r="465" spans="1:14" x14ac:dyDescent="0.2">
      <c r="A465" s="58" t="s">
        <v>131</v>
      </c>
      <c r="B465" s="59">
        <v>0</v>
      </c>
      <c r="C465" s="25">
        <v>0</v>
      </c>
      <c r="D465" s="25">
        <v>0</v>
      </c>
      <c r="E465" s="24">
        <v>0</v>
      </c>
      <c r="F465" s="25">
        <v>0</v>
      </c>
      <c r="G465" s="60">
        <v>0</v>
      </c>
      <c r="H465" s="24">
        <v>0</v>
      </c>
      <c r="I465" s="61">
        <v>0</v>
      </c>
      <c r="J465" s="61">
        <v>0</v>
      </c>
      <c r="K465" s="61">
        <v>0</v>
      </c>
      <c r="L465" s="25">
        <v>0</v>
      </c>
      <c r="M465" s="61">
        <v>0</v>
      </c>
      <c r="N465" s="47">
        <v>0</v>
      </c>
    </row>
    <row r="466" spans="1:14" x14ac:dyDescent="0.2">
      <c r="A466" s="58" t="s">
        <v>132</v>
      </c>
      <c r="B466" s="59">
        <v>1</v>
      </c>
      <c r="C466" s="25">
        <v>1</v>
      </c>
      <c r="D466" s="25">
        <v>3</v>
      </c>
      <c r="E466" s="24">
        <v>30</v>
      </c>
      <c r="F466" s="25">
        <v>25</v>
      </c>
      <c r="G466" s="60">
        <v>5</v>
      </c>
      <c r="H466" s="24">
        <v>0</v>
      </c>
      <c r="I466" s="61">
        <v>0</v>
      </c>
      <c r="J466" s="61">
        <v>0</v>
      </c>
      <c r="K466" s="61">
        <v>0</v>
      </c>
      <c r="L466" s="25">
        <v>0</v>
      </c>
      <c r="M466" s="61">
        <v>0</v>
      </c>
      <c r="N466" s="47">
        <v>0</v>
      </c>
    </row>
    <row r="467" spans="1:14" x14ac:dyDescent="0.2">
      <c r="A467" s="58" t="s">
        <v>133</v>
      </c>
      <c r="B467" s="59">
        <v>0</v>
      </c>
      <c r="C467" s="25">
        <v>0</v>
      </c>
      <c r="D467" s="25">
        <v>0</v>
      </c>
      <c r="E467" s="24">
        <v>0</v>
      </c>
      <c r="F467" s="25">
        <v>0</v>
      </c>
      <c r="G467" s="60">
        <v>0</v>
      </c>
      <c r="H467" s="24">
        <v>0</v>
      </c>
      <c r="I467" s="61">
        <v>0</v>
      </c>
      <c r="J467" s="61">
        <v>0</v>
      </c>
      <c r="K467" s="61">
        <v>0</v>
      </c>
      <c r="L467" s="25">
        <v>0</v>
      </c>
      <c r="M467" s="61">
        <v>0</v>
      </c>
      <c r="N467" s="47">
        <v>0</v>
      </c>
    </row>
    <row r="468" spans="1:14" x14ac:dyDescent="0.2">
      <c r="A468" s="58" t="s">
        <v>134</v>
      </c>
      <c r="B468" s="59">
        <v>1</v>
      </c>
      <c r="C468" s="25">
        <v>1</v>
      </c>
      <c r="D468" s="25">
        <v>3</v>
      </c>
      <c r="E468" s="24">
        <v>30</v>
      </c>
      <c r="F468" s="25">
        <v>24</v>
      </c>
      <c r="G468" s="60">
        <v>6</v>
      </c>
      <c r="H468" s="24">
        <v>15</v>
      </c>
      <c r="I468" s="61">
        <v>12.180000000000001</v>
      </c>
      <c r="J468" s="61">
        <v>0.73</v>
      </c>
      <c r="K468" s="61">
        <v>44.448275862068961</v>
      </c>
      <c r="L468" s="25">
        <v>54</v>
      </c>
      <c r="M468" s="61">
        <v>47.92</v>
      </c>
      <c r="N468" s="47">
        <v>43.602671118530886</v>
      </c>
    </row>
    <row r="469" spans="1:14" ht="13.5" thickBot="1" x14ac:dyDescent="0.25">
      <c r="A469" s="71" t="s">
        <v>135</v>
      </c>
      <c r="B469" s="72">
        <v>0</v>
      </c>
      <c r="C469" s="30">
        <v>0</v>
      </c>
      <c r="D469" s="30">
        <v>0</v>
      </c>
      <c r="E469" s="29">
        <v>0</v>
      </c>
      <c r="F469" s="30">
        <v>0</v>
      </c>
      <c r="G469" s="73">
        <v>0</v>
      </c>
      <c r="H469" s="29">
        <v>0</v>
      </c>
      <c r="I469" s="74">
        <v>0</v>
      </c>
      <c r="J469" s="74">
        <v>0</v>
      </c>
      <c r="K469" s="74">
        <v>0</v>
      </c>
      <c r="L469" s="30">
        <v>0</v>
      </c>
      <c r="M469" s="74">
        <v>0</v>
      </c>
      <c r="N469" s="48">
        <v>0</v>
      </c>
    </row>
    <row r="470" spans="1:14" ht="13.5" thickBot="1" x14ac:dyDescent="0.25">
      <c r="A470" s="1193" t="s">
        <v>115</v>
      </c>
      <c r="B470" s="1194">
        <v>3</v>
      </c>
      <c r="C470" s="1187">
        <v>3</v>
      </c>
      <c r="D470" s="1187">
        <v>9</v>
      </c>
      <c r="E470" s="1186">
        <v>116</v>
      </c>
      <c r="F470" s="1187">
        <v>90</v>
      </c>
      <c r="G470" s="1195">
        <v>26</v>
      </c>
      <c r="H470" s="1186">
        <v>35</v>
      </c>
      <c r="I470" s="1189">
        <v>27.03</v>
      </c>
      <c r="J470" s="1189">
        <v>2.5999999999999996</v>
      </c>
      <c r="K470" s="1189">
        <v>46.098039215686264</v>
      </c>
      <c r="L470" s="1187">
        <v>143</v>
      </c>
      <c r="M470" s="1189">
        <v>124.36999999999996</v>
      </c>
      <c r="N470" s="1191">
        <v>43.215727265417726</v>
      </c>
    </row>
    <row r="472" spans="1:14" ht="13.5" thickBot="1" x14ac:dyDescent="0.25">
      <c r="A472" s="11" t="s">
        <v>407</v>
      </c>
      <c r="D472" s="51"/>
      <c r="E472" s="10"/>
      <c r="F472" s="10"/>
      <c r="G472" s="10"/>
      <c r="H472" s="10"/>
      <c r="I472" s="51"/>
      <c r="J472" s="51"/>
      <c r="K472" s="51"/>
    </row>
    <row r="473" spans="1:14" ht="12.75" customHeight="1" x14ac:dyDescent="0.2">
      <c r="A473" s="1054" t="s">
        <v>113</v>
      </c>
      <c r="B473" s="1015" t="s">
        <v>336</v>
      </c>
      <c r="C473" s="1016"/>
      <c r="D473" s="1017"/>
      <c r="E473" s="1040" t="s">
        <v>8</v>
      </c>
      <c r="F473" s="1030"/>
      <c r="G473" s="1030"/>
      <c r="H473" s="1036" t="s">
        <v>337</v>
      </c>
      <c r="I473" s="1016"/>
      <c r="J473" s="1016"/>
      <c r="K473" s="1016"/>
      <c r="L473" s="1016"/>
      <c r="M473" s="1016"/>
      <c r="N473" s="1037"/>
    </row>
    <row r="474" spans="1:14" ht="12.75" customHeight="1" x14ac:dyDescent="0.2">
      <c r="A474" s="1055"/>
      <c r="B474" s="1018"/>
      <c r="C474" s="1019"/>
      <c r="D474" s="1020"/>
      <c r="E474" s="1041"/>
      <c r="F474" s="1042"/>
      <c r="G474" s="1042"/>
      <c r="H474" s="1038" t="s">
        <v>114</v>
      </c>
      <c r="I474" s="1019"/>
      <c r="J474" s="1019"/>
      <c r="K474" s="1019"/>
      <c r="L474" s="1019" t="s">
        <v>338</v>
      </c>
      <c r="M474" s="1019"/>
      <c r="N474" s="1039"/>
    </row>
    <row r="475" spans="1:14" ht="12.75" customHeight="1" x14ac:dyDescent="0.2">
      <c r="A475" s="1055"/>
      <c r="B475" s="1018" t="s">
        <v>339</v>
      </c>
      <c r="C475" s="1019" t="s">
        <v>340</v>
      </c>
      <c r="D475" s="1020" t="s">
        <v>341</v>
      </c>
      <c r="E475" s="1043" t="s">
        <v>115</v>
      </c>
      <c r="F475" s="1049" t="s">
        <v>342</v>
      </c>
      <c r="G475" s="1051" t="s">
        <v>343</v>
      </c>
      <c r="H475" s="1038" t="s">
        <v>118</v>
      </c>
      <c r="I475" s="1045" t="s">
        <v>119</v>
      </c>
      <c r="J475" s="1045"/>
      <c r="K475" s="1045" t="s">
        <v>344</v>
      </c>
      <c r="L475" s="1019" t="s">
        <v>118</v>
      </c>
      <c r="M475" s="1045" t="s">
        <v>119</v>
      </c>
      <c r="N475" s="1047" t="s">
        <v>344</v>
      </c>
    </row>
    <row r="476" spans="1:14" ht="26.25" thickBot="1" x14ac:dyDescent="0.25">
      <c r="A476" s="1056"/>
      <c r="B476" s="1033"/>
      <c r="C476" s="1034"/>
      <c r="D476" s="1035"/>
      <c r="E476" s="1044"/>
      <c r="F476" s="1050"/>
      <c r="G476" s="1052"/>
      <c r="H476" s="1053"/>
      <c r="I476" s="52" t="s">
        <v>345</v>
      </c>
      <c r="J476" s="52" t="s">
        <v>346</v>
      </c>
      <c r="K476" s="1046"/>
      <c r="L476" s="1034"/>
      <c r="M476" s="1046"/>
      <c r="N476" s="1048"/>
    </row>
    <row r="477" spans="1:14" x14ac:dyDescent="0.2">
      <c r="A477" s="53" t="s">
        <v>121</v>
      </c>
      <c r="B477" s="54">
        <v>9</v>
      </c>
      <c r="C477" s="19">
        <v>9</v>
      </c>
      <c r="D477" s="19">
        <v>24</v>
      </c>
      <c r="E477" s="18">
        <v>722</v>
      </c>
      <c r="F477" s="19">
        <v>648</v>
      </c>
      <c r="G477" s="55">
        <v>74</v>
      </c>
      <c r="H477" s="21">
        <v>360</v>
      </c>
      <c r="I477" s="56">
        <v>245.04999999999973</v>
      </c>
      <c r="J477" s="56">
        <v>78.870000000000147</v>
      </c>
      <c r="K477" s="56">
        <v>41.542256682309763</v>
      </c>
      <c r="L477" s="57">
        <v>1211</v>
      </c>
      <c r="M477" s="56">
        <v>1099.31</v>
      </c>
      <c r="N477" s="46">
        <v>44.083243125233096</v>
      </c>
    </row>
    <row r="478" spans="1:14" x14ac:dyDescent="0.2">
      <c r="A478" s="58" t="s">
        <v>123</v>
      </c>
      <c r="B478" s="59">
        <v>12</v>
      </c>
      <c r="C478" s="25">
        <v>12</v>
      </c>
      <c r="D478" s="25">
        <v>16</v>
      </c>
      <c r="E478" s="24">
        <v>479</v>
      </c>
      <c r="F478" s="25">
        <v>469</v>
      </c>
      <c r="G478" s="60">
        <v>10</v>
      </c>
      <c r="H478" s="24">
        <v>185</v>
      </c>
      <c r="I478" s="61">
        <v>119.33999999999996</v>
      </c>
      <c r="J478" s="61">
        <v>28.609999999999992</v>
      </c>
      <c r="K478" s="61">
        <v>39.601390983743926</v>
      </c>
      <c r="L478" s="25">
        <v>505</v>
      </c>
      <c r="M478" s="61">
        <v>432.73000000000019</v>
      </c>
      <c r="N478" s="47">
        <v>44.158528412636031</v>
      </c>
    </row>
    <row r="479" spans="1:14" x14ac:dyDescent="0.2">
      <c r="A479" s="58" t="s">
        <v>124</v>
      </c>
      <c r="B479" s="59">
        <v>7</v>
      </c>
      <c r="C479" s="25">
        <v>7</v>
      </c>
      <c r="D479" s="25">
        <v>12</v>
      </c>
      <c r="E479" s="24">
        <v>295</v>
      </c>
      <c r="F479" s="25">
        <v>275</v>
      </c>
      <c r="G479" s="60">
        <v>20</v>
      </c>
      <c r="H479" s="24">
        <v>88</v>
      </c>
      <c r="I479" s="61">
        <v>62.569999999999986</v>
      </c>
      <c r="J479" s="61">
        <v>12.359999999999994</v>
      </c>
      <c r="K479" s="61">
        <v>39.605721591817172</v>
      </c>
      <c r="L479" s="25">
        <v>273</v>
      </c>
      <c r="M479" s="61">
        <v>259.73</v>
      </c>
      <c r="N479" s="47">
        <v>44.293689600739235</v>
      </c>
    </row>
    <row r="480" spans="1:14" x14ac:dyDescent="0.2">
      <c r="A480" s="58" t="s">
        <v>125</v>
      </c>
      <c r="B480" s="59">
        <v>6</v>
      </c>
      <c r="C480" s="25">
        <v>6</v>
      </c>
      <c r="D480" s="25">
        <v>7</v>
      </c>
      <c r="E480" s="24">
        <v>268</v>
      </c>
      <c r="F480" s="25">
        <v>264</v>
      </c>
      <c r="G480" s="60">
        <v>4</v>
      </c>
      <c r="H480" s="24">
        <v>91</v>
      </c>
      <c r="I480" s="61">
        <v>62.640000000000015</v>
      </c>
      <c r="J480" s="61">
        <v>11.95</v>
      </c>
      <c r="K480" s="61">
        <v>39.746008939974466</v>
      </c>
      <c r="L480" s="25">
        <v>241</v>
      </c>
      <c r="M480" s="61">
        <v>230.16999999999996</v>
      </c>
      <c r="N480" s="47">
        <v>41.839857496632931</v>
      </c>
    </row>
    <row r="481" spans="1:14" x14ac:dyDescent="0.2">
      <c r="A481" s="58" t="s">
        <v>126</v>
      </c>
      <c r="B481" s="59">
        <v>3</v>
      </c>
      <c r="C481" s="25">
        <v>4</v>
      </c>
      <c r="D481" s="25">
        <v>5</v>
      </c>
      <c r="E481" s="24">
        <v>133</v>
      </c>
      <c r="F481" s="25">
        <v>130</v>
      </c>
      <c r="G481" s="60">
        <v>3</v>
      </c>
      <c r="H481" s="24">
        <v>43</v>
      </c>
      <c r="I481" s="61">
        <v>31.679999999999993</v>
      </c>
      <c r="J481" s="61">
        <v>1.27</v>
      </c>
      <c r="K481" s="61">
        <v>41.653409090909093</v>
      </c>
      <c r="L481" s="25">
        <v>127</v>
      </c>
      <c r="M481" s="61">
        <v>116.00000000000003</v>
      </c>
      <c r="N481" s="47">
        <v>44.284482758620669</v>
      </c>
    </row>
    <row r="482" spans="1:14" x14ac:dyDescent="0.2">
      <c r="A482" s="58" t="s">
        <v>127</v>
      </c>
      <c r="B482" s="59">
        <v>6</v>
      </c>
      <c r="C482" s="25">
        <v>10</v>
      </c>
      <c r="D482" s="25">
        <v>19</v>
      </c>
      <c r="E482" s="24">
        <v>433</v>
      </c>
      <c r="F482" s="25">
        <v>419</v>
      </c>
      <c r="G482" s="60">
        <v>14</v>
      </c>
      <c r="H482" s="24">
        <v>109</v>
      </c>
      <c r="I482" s="61">
        <v>83.120000000000019</v>
      </c>
      <c r="J482" s="61">
        <v>13.700000000000003</v>
      </c>
      <c r="K482" s="61">
        <v>41.488450433108746</v>
      </c>
      <c r="L482" s="25">
        <v>379</v>
      </c>
      <c r="M482" s="61">
        <v>354.1</v>
      </c>
      <c r="N482" s="47">
        <v>44.854702061564524</v>
      </c>
    </row>
    <row r="483" spans="1:14" x14ac:dyDescent="0.2">
      <c r="A483" s="58" t="s">
        <v>128</v>
      </c>
      <c r="B483" s="59">
        <v>5</v>
      </c>
      <c r="C483" s="25">
        <v>5</v>
      </c>
      <c r="D483" s="25">
        <v>9</v>
      </c>
      <c r="E483" s="24">
        <v>177</v>
      </c>
      <c r="F483" s="25">
        <v>170</v>
      </c>
      <c r="G483" s="60">
        <v>7</v>
      </c>
      <c r="H483" s="24">
        <v>56</v>
      </c>
      <c r="I483" s="61">
        <v>40.649999999999991</v>
      </c>
      <c r="J483" s="61">
        <v>4.6500000000000004</v>
      </c>
      <c r="K483" s="61">
        <v>37.452644526445269</v>
      </c>
      <c r="L483" s="25">
        <v>158</v>
      </c>
      <c r="M483" s="61">
        <v>144.20999999999998</v>
      </c>
      <c r="N483" s="47">
        <v>44.638998682476945</v>
      </c>
    </row>
    <row r="484" spans="1:14" x14ac:dyDescent="0.2">
      <c r="A484" s="58" t="s">
        <v>129</v>
      </c>
      <c r="B484" s="59">
        <v>5</v>
      </c>
      <c r="C484" s="25">
        <v>5</v>
      </c>
      <c r="D484" s="25">
        <v>11</v>
      </c>
      <c r="E484" s="24">
        <v>250</v>
      </c>
      <c r="F484" s="25">
        <v>233</v>
      </c>
      <c r="G484" s="60">
        <v>17</v>
      </c>
      <c r="H484" s="24">
        <v>107</v>
      </c>
      <c r="I484" s="61">
        <v>70.860000000000028</v>
      </c>
      <c r="J484" s="61">
        <v>9.7800000000000011</v>
      </c>
      <c r="K484" s="61">
        <v>41.397826700536264</v>
      </c>
      <c r="L484" s="25">
        <v>253</v>
      </c>
      <c r="M484" s="61">
        <v>227.94999999999993</v>
      </c>
      <c r="N484" s="47">
        <v>43.05338890107479</v>
      </c>
    </row>
    <row r="485" spans="1:14" x14ac:dyDescent="0.2">
      <c r="A485" s="58" t="s">
        <v>130</v>
      </c>
      <c r="B485" s="59">
        <v>1</v>
      </c>
      <c r="C485" s="25">
        <v>5</v>
      </c>
      <c r="D485" s="25">
        <v>6</v>
      </c>
      <c r="E485" s="24">
        <v>215</v>
      </c>
      <c r="F485" s="25">
        <v>212</v>
      </c>
      <c r="G485" s="60">
        <v>3</v>
      </c>
      <c r="H485" s="24">
        <v>67</v>
      </c>
      <c r="I485" s="61">
        <v>50.6</v>
      </c>
      <c r="J485" s="61">
        <v>5.41</v>
      </c>
      <c r="K485" s="61">
        <v>40.359683794466406</v>
      </c>
      <c r="L485" s="25">
        <v>173</v>
      </c>
      <c r="M485" s="61">
        <v>155.05000000000004</v>
      </c>
      <c r="N485" s="47">
        <v>40.475072557239585</v>
      </c>
    </row>
    <row r="486" spans="1:14" x14ac:dyDescent="0.2">
      <c r="A486" s="58" t="s">
        <v>131</v>
      </c>
      <c r="B486" s="59">
        <v>5</v>
      </c>
      <c r="C486" s="25">
        <v>5</v>
      </c>
      <c r="D486" s="25">
        <v>7</v>
      </c>
      <c r="E486" s="24">
        <v>212</v>
      </c>
      <c r="F486" s="25">
        <v>209</v>
      </c>
      <c r="G486" s="60">
        <v>3</v>
      </c>
      <c r="H486" s="24">
        <v>74</v>
      </c>
      <c r="I486" s="61">
        <v>53.540000000000013</v>
      </c>
      <c r="J486" s="61">
        <v>6.2</v>
      </c>
      <c r="K486" s="61">
        <v>38.610197982816587</v>
      </c>
      <c r="L486" s="25">
        <v>176</v>
      </c>
      <c r="M486" s="61">
        <v>162.91000000000003</v>
      </c>
      <c r="N486" s="47">
        <v>45.640046651525374</v>
      </c>
    </row>
    <row r="487" spans="1:14" x14ac:dyDescent="0.2">
      <c r="A487" s="58" t="s">
        <v>132</v>
      </c>
      <c r="B487" s="59">
        <v>9</v>
      </c>
      <c r="C487" s="25">
        <v>9</v>
      </c>
      <c r="D487" s="25">
        <v>17</v>
      </c>
      <c r="E487" s="24">
        <v>430</v>
      </c>
      <c r="F487" s="25">
        <v>421</v>
      </c>
      <c r="G487" s="60">
        <v>9</v>
      </c>
      <c r="H487" s="24">
        <v>130</v>
      </c>
      <c r="I487" s="61">
        <v>96.339999999999961</v>
      </c>
      <c r="J487" s="61">
        <v>19.340000000000007</v>
      </c>
      <c r="K487" s="61">
        <v>40.333921527921952</v>
      </c>
      <c r="L487" s="25">
        <v>432</v>
      </c>
      <c r="M487" s="61">
        <v>414.68999999999983</v>
      </c>
      <c r="N487" s="47">
        <v>43.592780149027007</v>
      </c>
    </row>
    <row r="488" spans="1:14" x14ac:dyDescent="0.2">
      <c r="A488" s="58" t="s">
        <v>133</v>
      </c>
      <c r="B488" s="59">
        <v>5</v>
      </c>
      <c r="C488" s="25">
        <v>5</v>
      </c>
      <c r="D488" s="25">
        <v>9</v>
      </c>
      <c r="E488" s="24">
        <v>250</v>
      </c>
      <c r="F488" s="25">
        <v>247</v>
      </c>
      <c r="G488" s="60">
        <v>3</v>
      </c>
      <c r="H488" s="24">
        <v>90</v>
      </c>
      <c r="I488" s="61">
        <v>62.550000000000004</v>
      </c>
      <c r="J488" s="61">
        <v>15.010000000000002</v>
      </c>
      <c r="K488" s="61">
        <v>40.895283772981628</v>
      </c>
      <c r="L488" s="25">
        <v>127</v>
      </c>
      <c r="M488" s="61">
        <v>113.54999999999998</v>
      </c>
      <c r="N488" s="47">
        <v>44.60369881109645</v>
      </c>
    </row>
    <row r="489" spans="1:14" x14ac:dyDescent="0.2">
      <c r="A489" s="58" t="s">
        <v>134</v>
      </c>
      <c r="B489" s="59">
        <v>12</v>
      </c>
      <c r="C489" s="25">
        <v>12</v>
      </c>
      <c r="D489" s="25">
        <v>17</v>
      </c>
      <c r="E489" s="24">
        <v>456</v>
      </c>
      <c r="F489" s="25">
        <v>442</v>
      </c>
      <c r="G489" s="60">
        <v>14</v>
      </c>
      <c r="H489" s="24">
        <v>158</v>
      </c>
      <c r="I489" s="61">
        <v>119.74000000000002</v>
      </c>
      <c r="J489" s="61">
        <v>15.06</v>
      </c>
      <c r="K489" s="61">
        <v>39.604810422582226</v>
      </c>
      <c r="L489" s="25">
        <v>400</v>
      </c>
      <c r="M489" s="61">
        <v>384.36</v>
      </c>
      <c r="N489" s="47">
        <v>44.398298470184201</v>
      </c>
    </row>
    <row r="490" spans="1:14" ht="13.5" thickBot="1" x14ac:dyDescent="0.25">
      <c r="A490" s="71" t="s">
        <v>135</v>
      </c>
      <c r="B490" s="72">
        <v>6</v>
      </c>
      <c r="C490" s="30">
        <v>6</v>
      </c>
      <c r="D490" s="30">
        <v>7</v>
      </c>
      <c r="E490" s="29">
        <v>230</v>
      </c>
      <c r="F490" s="30">
        <v>227</v>
      </c>
      <c r="G490" s="73">
        <v>3</v>
      </c>
      <c r="H490" s="29">
        <v>85</v>
      </c>
      <c r="I490" s="74">
        <v>54.830000000000013</v>
      </c>
      <c r="J490" s="74">
        <v>12.519999999999996</v>
      </c>
      <c r="K490" s="74">
        <v>41.01732628123289</v>
      </c>
      <c r="L490" s="30">
        <v>271</v>
      </c>
      <c r="M490" s="74">
        <v>234.23</v>
      </c>
      <c r="N490" s="48">
        <v>43.524527174145071</v>
      </c>
    </row>
    <row r="491" spans="1:14" ht="13.5" thickBot="1" x14ac:dyDescent="0.25">
      <c r="A491" s="1193" t="s">
        <v>115</v>
      </c>
      <c r="B491" s="1194">
        <v>91</v>
      </c>
      <c r="C491" s="1187">
        <v>100</v>
      </c>
      <c r="D491" s="1187">
        <v>166</v>
      </c>
      <c r="E491" s="1186">
        <v>4550</v>
      </c>
      <c r="F491" s="1187">
        <v>4366</v>
      </c>
      <c r="G491" s="1195">
        <v>184</v>
      </c>
      <c r="H491" s="1186">
        <v>1608</v>
      </c>
      <c r="I491" s="1189">
        <v>1153.5100000000018</v>
      </c>
      <c r="J491" s="1189">
        <v>234.73000000000013</v>
      </c>
      <c r="K491" s="1189">
        <v>40.435020069180048</v>
      </c>
      <c r="L491" s="1187">
        <v>4717</v>
      </c>
      <c r="M491" s="1189">
        <v>4328.99</v>
      </c>
      <c r="N491" s="1191">
        <v>43.910660454286123</v>
      </c>
    </row>
    <row r="493" spans="1:14" ht="13.5" thickBot="1" x14ac:dyDescent="0.25">
      <c r="A493" s="11" t="s">
        <v>408</v>
      </c>
      <c r="D493" s="51"/>
      <c r="E493" s="10"/>
      <c r="F493" s="10"/>
      <c r="G493" s="10"/>
      <c r="H493" s="10"/>
      <c r="I493" s="51"/>
      <c r="J493" s="51"/>
      <c r="K493" s="51"/>
    </row>
    <row r="494" spans="1:14" ht="12.75" customHeight="1" x14ac:dyDescent="0.2">
      <c r="A494" s="1054" t="s">
        <v>113</v>
      </c>
      <c r="B494" s="1015" t="s">
        <v>336</v>
      </c>
      <c r="C494" s="1016"/>
      <c r="D494" s="1017"/>
      <c r="E494" s="1040" t="s">
        <v>8</v>
      </c>
      <c r="F494" s="1030"/>
      <c r="G494" s="1030"/>
      <c r="H494" s="1036" t="s">
        <v>337</v>
      </c>
      <c r="I494" s="1016"/>
      <c r="J494" s="1016"/>
      <c r="K494" s="1016"/>
      <c r="L494" s="1016"/>
      <c r="M494" s="1016"/>
      <c r="N494" s="1037"/>
    </row>
    <row r="495" spans="1:14" ht="12.75" customHeight="1" x14ac:dyDescent="0.2">
      <c r="A495" s="1055"/>
      <c r="B495" s="1018"/>
      <c r="C495" s="1019"/>
      <c r="D495" s="1020"/>
      <c r="E495" s="1041"/>
      <c r="F495" s="1042"/>
      <c r="G495" s="1042"/>
      <c r="H495" s="1038" t="s">
        <v>114</v>
      </c>
      <c r="I495" s="1019"/>
      <c r="J495" s="1019"/>
      <c r="K495" s="1019"/>
      <c r="L495" s="1019" t="s">
        <v>338</v>
      </c>
      <c r="M495" s="1019"/>
      <c r="N495" s="1039"/>
    </row>
    <row r="496" spans="1:14" ht="12.75" customHeight="1" x14ac:dyDescent="0.2">
      <c r="A496" s="1055"/>
      <c r="B496" s="1018" t="s">
        <v>339</v>
      </c>
      <c r="C496" s="1019" t="s">
        <v>340</v>
      </c>
      <c r="D496" s="1020" t="s">
        <v>341</v>
      </c>
      <c r="E496" s="1043" t="s">
        <v>115</v>
      </c>
      <c r="F496" s="1049" t="s">
        <v>342</v>
      </c>
      <c r="G496" s="1051" t="s">
        <v>343</v>
      </c>
      <c r="H496" s="1038" t="s">
        <v>118</v>
      </c>
      <c r="I496" s="1045" t="s">
        <v>119</v>
      </c>
      <c r="J496" s="1045"/>
      <c r="K496" s="1045" t="s">
        <v>344</v>
      </c>
      <c r="L496" s="1019" t="s">
        <v>118</v>
      </c>
      <c r="M496" s="1045" t="s">
        <v>119</v>
      </c>
      <c r="N496" s="1047" t="s">
        <v>344</v>
      </c>
    </row>
    <row r="497" spans="1:14" ht="26.25" thickBot="1" x14ac:dyDescent="0.25">
      <c r="A497" s="1056"/>
      <c r="B497" s="1033"/>
      <c r="C497" s="1034"/>
      <c r="D497" s="1035"/>
      <c r="E497" s="1044"/>
      <c r="F497" s="1050"/>
      <c r="G497" s="1052"/>
      <c r="H497" s="1053"/>
      <c r="I497" s="52" t="s">
        <v>345</v>
      </c>
      <c r="J497" s="52" t="s">
        <v>346</v>
      </c>
      <c r="K497" s="1046"/>
      <c r="L497" s="1034"/>
      <c r="M497" s="1046"/>
      <c r="N497" s="1048"/>
    </row>
    <row r="498" spans="1:14" x14ac:dyDescent="0.2">
      <c r="A498" s="53" t="s">
        <v>121</v>
      </c>
      <c r="B498" s="54">
        <v>2</v>
      </c>
      <c r="C498" s="19">
        <v>2</v>
      </c>
      <c r="D498" s="19">
        <v>5</v>
      </c>
      <c r="E498" s="18">
        <v>63</v>
      </c>
      <c r="F498" s="19">
        <v>53</v>
      </c>
      <c r="G498" s="55">
        <v>10</v>
      </c>
      <c r="H498" s="21">
        <v>37</v>
      </c>
      <c r="I498" s="56">
        <v>22.349999999999994</v>
      </c>
      <c r="J498" s="56">
        <v>0.53</v>
      </c>
      <c r="K498" s="56">
        <v>39.044742729306485</v>
      </c>
      <c r="L498" s="57">
        <v>76</v>
      </c>
      <c r="M498" s="56">
        <v>71.3</v>
      </c>
      <c r="N498" s="46">
        <v>44.805049088359048</v>
      </c>
    </row>
    <row r="499" spans="1:14" x14ac:dyDescent="0.2">
      <c r="A499" s="58" t="s">
        <v>123</v>
      </c>
      <c r="B499" s="59">
        <v>0</v>
      </c>
      <c r="C499" s="25">
        <v>0</v>
      </c>
      <c r="D499" s="25">
        <v>0</v>
      </c>
      <c r="E499" s="24">
        <v>0</v>
      </c>
      <c r="F499" s="25">
        <v>0</v>
      </c>
      <c r="G499" s="60">
        <v>0</v>
      </c>
      <c r="H499" s="24">
        <v>0</v>
      </c>
      <c r="I499" s="61">
        <v>0</v>
      </c>
      <c r="J499" s="61">
        <v>0</v>
      </c>
      <c r="K499" s="61">
        <v>0</v>
      </c>
      <c r="L499" s="25">
        <v>0</v>
      </c>
      <c r="M499" s="61">
        <v>0</v>
      </c>
      <c r="N499" s="47">
        <v>0</v>
      </c>
    </row>
    <row r="500" spans="1:14" x14ac:dyDescent="0.2">
      <c r="A500" s="58" t="s">
        <v>124</v>
      </c>
      <c r="B500" s="59">
        <v>1</v>
      </c>
      <c r="C500" s="25">
        <v>1</v>
      </c>
      <c r="D500" s="25">
        <v>1</v>
      </c>
      <c r="E500" s="24">
        <v>4</v>
      </c>
      <c r="F500" s="25">
        <v>4</v>
      </c>
      <c r="G500" s="60">
        <v>0</v>
      </c>
      <c r="H500" s="24">
        <v>10</v>
      </c>
      <c r="I500" s="61">
        <v>4.53</v>
      </c>
      <c r="J500" s="61">
        <v>1.2000000000000002</v>
      </c>
      <c r="K500" s="61">
        <v>40.900662251655625</v>
      </c>
      <c r="L500" s="25">
        <v>14</v>
      </c>
      <c r="M500" s="61">
        <v>10.4</v>
      </c>
      <c r="N500" s="47">
        <v>44.16346153846154</v>
      </c>
    </row>
    <row r="501" spans="1:14" x14ac:dyDescent="0.2">
      <c r="A501" s="58" t="s">
        <v>125</v>
      </c>
      <c r="B501" s="59">
        <v>1</v>
      </c>
      <c r="C501" s="25">
        <v>1</v>
      </c>
      <c r="D501" s="25">
        <v>1</v>
      </c>
      <c r="E501" s="24">
        <v>13</v>
      </c>
      <c r="F501" s="25">
        <v>13</v>
      </c>
      <c r="G501" s="60">
        <v>0</v>
      </c>
      <c r="H501" s="24">
        <v>8</v>
      </c>
      <c r="I501" s="61">
        <v>3.6300000000000003</v>
      </c>
      <c r="J501" s="61">
        <v>0</v>
      </c>
      <c r="K501" s="61">
        <v>43.088154269972442</v>
      </c>
      <c r="L501" s="25">
        <v>11</v>
      </c>
      <c r="M501" s="61">
        <v>11</v>
      </c>
      <c r="N501" s="47">
        <v>49.272727272727273</v>
      </c>
    </row>
    <row r="502" spans="1:14" x14ac:dyDescent="0.2">
      <c r="A502" s="58" t="s">
        <v>126</v>
      </c>
      <c r="B502" s="59">
        <v>0</v>
      </c>
      <c r="C502" s="25">
        <v>0</v>
      </c>
      <c r="D502" s="25">
        <v>0</v>
      </c>
      <c r="E502" s="24">
        <v>0</v>
      </c>
      <c r="F502" s="25">
        <v>0</v>
      </c>
      <c r="G502" s="60">
        <v>0</v>
      </c>
      <c r="H502" s="24">
        <v>0</v>
      </c>
      <c r="I502" s="61">
        <v>0</v>
      </c>
      <c r="J502" s="61">
        <v>0</v>
      </c>
      <c r="K502" s="61">
        <v>0</v>
      </c>
      <c r="L502" s="25">
        <v>0</v>
      </c>
      <c r="M502" s="61">
        <v>0</v>
      </c>
      <c r="N502" s="47">
        <v>0</v>
      </c>
    </row>
    <row r="503" spans="1:14" x14ac:dyDescent="0.2">
      <c r="A503" s="58" t="s">
        <v>127</v>
      </c>
      <c r="B503" s="59">
        <v>1</v>
      </c>
      <c r="C503" s="25">
        <v>1</v>
      </c>
      <c r="D503" s="25">
        <v>1</v>
      </c>
      <c r="E503" s="24">
        <v>13</v>
      </c>
      <c r="F503" s="25">
        <v>13</v>
      </c>
      <c r="G503" s="60">
        <v>0</v>
      </c>
      <c r="H503" s="24">
        <v>10</v>
      </c>
      <c r="I503" s="61">
        <v>7.7800000000000011</v>
      </c>
      <c r="J503" s="61">
        <v>0</v>
      </c>
      <c r="K503" s="61">
        <v>33.136246786632384</v>
      </c>
      <c r="L503" s="25">
        <v>14</v>
      </c>
      <c r="M503" s="61">
        <v>14</v>
      </c>
      <c r="N503" s="47">
        <v>43.642857142857146</v>
      </c>
    </row>
    <row r="504" spans="1:14" x14ac:dyDescent="0.2">
      <c r="A504" s="58" t="s">
        <v>128</v>
      </c>
      <c r="B504" s="59">
        <v>1</v>
      </c>
      <c r="C504" s="25">
        <v>1</v>
      </c>
      <c r="D504" s="25">
        <v>1</v>
      </c>
      <c r="E504" s="24">
        <v>8</v>
      </c>
      <c r="F504" s="25">
        <v>8</v>
      </c>
      <c r="G504" s="60">
        <v>0</v>
      </c>
      <c r="H504" s="24">
        <v>6</v>
      </c>
      <c r="I504" s="61">
        <v>4.38</v>
      </c>
      <c r="J504" s="61">
        <v>0</v>
      </c>
      <c r="K504" s="61">
        <v>34.785388127853885</v>
      </c>
      <c r="L504" s="25">
        <v>12</v>
      </c>
      <c r="M504" s="61">
        <v>10.100000000000001</v>
      </c>
      <c r="N504" s="47">
        <v>47.485148514851481</v>
      </c>
    </row>
    <row r="505" spans="1:14" x14ac:dyDescent="0.2">
      <c r="A505" s="58" t="s">
        <v>129</v>
      </c>
      <c r="B505" s="59">
        <v>0</v>
      </c>
      <c r="C505" s="25">
        <v>0</v>
      </c>
      <c r="D505" s="25">
        <v>0</v>
      </c>
      <c r="E505" s="24">
        <v>0</v>
      </c>
      <c r="F505" s="25">
        <v>0</v>
      </c>
      <c r="G505" s="60">
        <v>0</v>
      </c>
      <c r="H505" s="24">
        <v>0</v>
      </c>
      <c r="I505" s="61">
        <v>0</v>
      </c>
      <c r="J505" s="61">
        <v>0</v>
      </c>
      <c r="K505" s="61">
        <v>0</v>
      </c>
      <c r="L505" s="25">
        <v>0</v>
      </c>
      <c r="M505" s="61">
        <v>0</v>
      </c>
      <c r="N505" s="47">
        <v>0</v>
      </c>
    </row>
    <row r="506" spans="1:14" x14ac:dyDescent="0.2">
      <c r="A506" s="58" t="s">
        <v>130</v>
      </c>
      <c r="B506" s="59">
        <v>1</v>
      </c>
      <c r="C506" s="25">
        <v>1</v>
      </c>
      <c r="D506" s="25">
        <v>1</v>
      </c>
      <c r="E506" s="24">
        <v>10</v>
      </c>
      <c r="F506" s="25">
        <v>10</v>
      </c>
      <c r="G506" s="60">
        <v>0</v>
      </c>
      <c r="H506" s="24">
        <v>0</v>
      </c>
      <c r="I506" s="61">
        <v>0</v>
      </c>
      <c r="J506" s="61">
        <v>0</v>
      </c>
      <c r="K506" s="61">
        <v>0</v>
      </c>
      <c r="L506" s="25">
        <v>0</v>
      </c>
      <c r="M506" s="61">
        <v>0</v>
      </c>
      <c r="N506" s="47">
        <v>0</v>
      </c>
    </row>
    <row r="507" spans="1:14" x14ac:dyDescent="0.2">
      <c r="A507" s="58" t="s">
        <v>131</v>
      </c>
      <c r="B507" s="59">
        <v>0</v>
      </c>
      <c r="C507" s="25">
        <v>0</v>
      </c>
      <c r="D507" s="25">
        <v>0</v>
      </c>
      <c r="E507" s="24">
        <v>0</v>
      </c>
      <c r="F507" s="25">
        <v>0</v>
      </c>
      <c r="G507" s="60">
        <v>0</v>
      </c>
      <c r="H507" s="24">
        <v>0</v>
      </c>
      <c r="I507" s="61">
        <v>0</v>
      </c>
      <c r="J507" s="61">
        <v>0</v>
      </c>
      <c r="K507" s="61">
        <v>0</v>
      </c>
      <c r="L507" s="25">
        <v>0</v>
      </c>
      <c r="M507" s="61">
        <v>0</v>
      </c>
      <c r="N507" s="47">
        <v>0</v>
      </c>
    </row>
    <row r="508" spans="1:14" x14ac:dyDescent="0.2">
      <c r="A508" s="58" t="s">
        <v>132</v>
      </c>
      <c r="B508" s="59">
        <v>1</v>
      </c>
      <c r="C508" s="25">
        <v>1</v>
      </c>
      <c r="D508" s="25">
        <v>1</v>
      </c>
      <c r="E508" s="24">
        <v>14</v>
      </c>
      <c r="F508" s="25">
        <v>14</v>
      </c>
      <c r="G508" s="60">
        <v>0</v>
      </c>
      <c r="H508" s="24">
        <v>14</v>
      </c>
      <c r="I508" s="61">
        <v>4.79</v>
      </c>
      <c r="J508" s="61">
        <v>0</v>
      </c>
      <c r="K508" s="61">
        <v>42.546972860125258</v>
      </c>
      <c r="L508" s="25">
        <v>13</v>
      </c>
      <c r="M508" s="61">
        <v>10.199999999999999</v>
      </c>
      <c r="N508" s="47">
        <v>36.068627450980394</v>
      </c>
    </row>
    <row r="509" spans="1:14" x14ac:dyDescent="0.2">
      <c r="A509" s="58" t="s">
        <v>133</v>
      </c>
      <c r="B509" s="59">
        <v>1</v>
      </c>
      <c r="C509" s="25">
        <v>1</v>
      </c>
      <c r="D509" s="25">
        <v>1</v>
      </c>
      <c r="E509" s="24">
        <v>13</v>
      </c>
      <c r="F509" s="25">
        <v>13</v>
      </c>
      <c r="G509" s="60">
        <v>0</v>
      </c>
      <c r="H509" s="24">
        <v>7</v>
      </c>
      <c r="I509" s="61">
        <v>4.3499999999999996</v>
      </c>
      <c r="J509" s="61">
        <v>0</v>
      </c>
      <c r="K509" s="61">
        <v>43.000000000000007</v>
      </c>
      <c r="L509" s="25">
        <v>8</v>
      </c>
      <c r="M509" s="61">
        <v>8</v>
      </c>
      <c r="N509" s="47">
        <v>50</v>
      </c>
    </row>
    <row r="510" spans="1:14" x14ac:dyDescent="0.2">
      <c r="A510" s="58" t="s">
        <v>134</v>
      </c>
      <c r="B510" s="59">
        <v>1</v>
      </c>
      <c r="C510" s="25">
        <v>1</v>
      </c>
      <c r="D510" s="25">
        <v>1</v>
      </c>
      <c r="E510" s="24">
        <v>20</v>
      </c>
      <c r="F510" s="25">
        <v>20</v>
      </c>
      <c r="G510" s="60">
        <v>0</v>
      </c>
      <c r="H510" s="24">
        <v>16</v>
      </c>
      <c r="I510" s="61">
        <v>13.020000000000001</v>
      </c>
      <c r="J510" s="61">
        <v>0</v>
      </c>
      <c r="K510" s="61">
        <v>33.625192012288778</v>
      </c>
      <c r="L510" s="25">
        <v>25</v>
      </c>
      <c r="M510" s="61">
        <v>24.5</v>
      </c>
      <c r="N510" s="47">
        <v>45.224489795918366</v>
      </c>
    </row>
    <row r="511" spans="1:14" ht="13.5" thickBot="1" x14ac:dyDescent="0.25">
      <c r="A511" s="71" t="s">
        <v>135</v>
      </c>
      <c r="B511" s="72">
        <v>1</v>
      </c>
      <c r="C511" s="30">
        <v>1</v>
      </c>
      <c r="D511" s="30">
        <v>1</v>
      </c>
      <c r="E511" s="29">
        <v>8</v>
      </c>
      <c r="F511" s="30">
        <v>8</v>
      </c>
      <c r="G511" s="73">
        <v>0</v>
      </c>
      <c r="H511" s="29">
        <v>0</v>
      </c>
      <c r="I511" s="74">
        <v>0</v>
      </c>
      <c r="J511" s="74">
        <v>0</v>
      </c>
      <c r="K511" s="74">
        <v>0</v>
      </c>
      <c r="L511" s="30">
        <v>0</v>
      </c>
      <c r="M511" s="74">
        <v>0</v>
      </c>
      <c r="N511" s="48">
        <v>0</v>
      </c>
    </row>
    <row r="512" spans="1:14" ht="13.5" thickBot="1" x14ac:dyDescent="0.25">
      <c r="A512" s="1193" t="s">
        <v>115</v>
      </c>
      <c r="B512" s="1194">
        <v>11</v>
      </c>
      <c r="C512" s="1187">
        <v>11</v>
      </c>
      <c r="D512" s="1187">
        <v>14</v>
      </c>
      <c r="E512" s="1186">
        <v>166</v>
      </c>
      <c r="F512" s="1187">
        <v>156</v>
      </c>
      <c r="G512" s="1195">
        <v>10</v>
      </c>
      <c r="H512" s="1186">
        <v>108</v>
      </c>
      <c r="I512" s="1189">
        <v>64.83</v>
      </c>
      <c r="J512" s="1189">
        <v>2.2599999999999998</v>
      </c>
      <c r="K512" s="1189">
        <v>37.839734690729586</v>
      </c>
      <c r="L512" s="1187">
        <v>173</v>
      </c>
      <c r="M512" s="1189">
        <v>159.5</v>
      </c>
      <c r="N512" s="1191">
        <v>44.90532915360501</v>
      </c>
    </row>
    <row r="514" spans="1:14" ht="13.5" thickBot="1" x14ac:dyDescent="0.25">
      <c r="A514" s="11" t="s">
        <v>409</v>
      </c>
      <c r="D514" s="51"/>
      <c r="E514" s="10"/>
      <c r="F514" s="10"/>
      <c r="G514" s="10"/>
      <c r="H514" s="10"/>
      <c r="I514" s="51"/>
      <c r="J514" s="51"/>
      <c r="K514" s="51"/>
    </row>
    <row r="515" spans="1:14" ht="12.75" customHeight="1" x14ac:dyDescent="0.2">
      <c r="A515" s="1054" t="s">
        <v>113</v>
      </c>
      <c r="B515" s="1015" t="s">
        <v>336</v>
      </c>
      <c r="C515" s="1016"/>
      <c r="D515" s="1017"/>
      <c r="E515" s="1040" t="s">
        <v>8</v>
      </c>
      <c r="F515" s="1030"/>
      <c r="G515" s="1030"/>
      <c r="H515" s="1036" t="s">
        <v>337</v>
      </c>
      <c r="I515" s="1016"/>
      <c r="J515" s="1016"/>
      <c r="K515" s="1016"/>
      <c r="L515" s="1016"/>
      <c r="M515" s="1016"/>
      <c r="N515" s="1037"/>
    </row>
    <row r="516" spans="1:14" ht="12.75" customHeight="1" x14ac:dyDescent="0.2">
      <c r="A516" s="1055"/>
      <c r="B516" s="1018"/>
      <c r="C516" s="1019"/>
      <c r="D516" s="1020"/>
      <c r="E516" s="1041"/>
      <c r="F516" s="1042"/>
      <c r="G516" s="1042"/>
      <c r="H516" s="1038" t="s">
        <v>114</v>
      </c>
      <c r="I516" s="1019"/>
      <c r="J516" s="1019"/>
      <c r="K516" s="1019"/>
      <c r="L516" s="1019" t="s">
        <v>338</v>
      </c>
      <c r="M516" s="1019"/>
      <c r="N516" s="1039"/>
    </row>
    <row r="517" spans="1:14" ht="12.75" customHeight="1" x14ac:dyDescent="0.2">
      <c r="A517" s="1055"/>
      <c r="B517" s="1018" t="s">
        <v>339</v>
      </c>
      <c r="C517" s="1019" t="s">
        <v>340</v>
      </c>
      <c r="D517" s="1020" t="s">
        <v>341</v>
      </c>
      <c r="E517" s="1043" t="s">
        <v>115</v>
      </c>
      <c r="F517" s="1049" t="s">
        <v>342</v>
      </c>
      <c r="G517" s="1051" t="s">
        <v>343</v>
      </c>
      <c r="H517" s="1038" t="s">
        <v>118</v>
      </c>
      <c r="I517" s="1045" t="s">
        <v>119</v>
      </c>
      <c r="J517" s="1045"/>
      <c r="K517" s="1045" t="s">
        <v>344</v>
      </c>
      <c r="L517" s="1019" t="s">
        <v>118</v>
      </c>
      <c r="M517" s="1045" t="s">
        <v>119</v>
      </c>
      <c r="N517" s="1047" t="s">
        <v>344</v>
      </c>
    </row>
    <row r="518" spans="1:14" ht="26.25" thickBot="1" x14ac:dyDescent="0.25">
      <c r="A518" s="1056"/>
      <c r="B518" s="1033"/>
      <c r="C518" s="1034"/>
      <c r="D518" s="1035"/>
      <c r="E518" s="1044"/>
      <c r="F518" s="1050"/>
      <c r="G518" s="1052"/>
      <c r="H518" s="1053"/>
      <c r="I518" s="52" t="s">
        <v>345</v>
      </c>
      <c r="J518" s="52" t="s">
        <v>346</v>
      </c>
      <c r="K518" s="1046"/>
      <c r="L518" s="1034"/>
      <c r="M518" s="1046"/>
      <c r="N518" s="1048"/>
    </row>
    <row r="519" spans="1:14" x14ac:dyDescent="0.2">
      <c r="A519" s="53" t="s">
        <v>121</v>
      </c>
      <c r="B519" s="54">
        <v>9</v>
      </c>
      <c r="C519" s="19">
        <v>9</v>
      </c>
      <c r="D519" s="19">
        <v>21</v>
      </c>
      <c r="E519" s="18">
        <v>467</v>
      </c>
      <c r="F519" s="19">
        <v>413</v>
      </c>
      <c r="G519" s="55">
        <v>54</v>
      </c>
      <c r="H519" s="21">
        <v>217</v>
      </c>
      <c r="I519" s="56">
        <v>160.74999999999994</v>
      </c>
      <c r="J519" s="56">
        <v>54.540000000000035</v>
      </c>
      <c r="K519" s="56">
        <v>43.075085536547434</v>
      </c>
      <c r="L519" s="57">
        <v>493</v>
      </c>
      <c r="M519" s="56">
        <v>461.64000000000016</v>
      </c>
      <c r="N519" s="46">
        <v>40.488735811454802</v>
      </c>
    </row>
    <row r="520" spans="1:14" x14ac:dyDescent="0.2">
      <c r="A520" s="58" t="s">
        <v>123</v>
      </c>
      <c r="B520" s="59">
        <v>9</v>
      </c>
      <c r="C520" s="25">
        <v>9</v>
      </c>
      <c r="D520" s="25">
        <v>13</v>
      </c>
      <c r="E520" s="24">
        <v>305</v>
      </c>
      <c r="F520" s="25">
        <v>289</v>
      </c>
      <c r="G520" s="60">
        <v>16</v>
      </c>
      <c r="H520" s="24">
        <v>113</v>
      </c>
      <c r="I520" s="61">
        <v>77.479999999999961</v>
      </c>
      <c r="J520" s="61">
        <v>7.89</v>
      </c>
      <c r="K520" s="61">
        <v>41.145327826535905</v>
      </c>
      <c r="L520" s="25">
        <v>296</v>
      </c>
      <c r="M520" s="61">
        <v>271.53000000000009</v>
      </c>
      <c r="N520" s="47">
        <v>42.770559422531562</v>
      </c>
    </row>
    <row r="521" spans="1:14" x14ac:dyDescent="0.2">
      <c r="A521" s="58" t="s">
        <v>124</v>
      </c>
      <c r="B521" s="59">
        <v>5</v>
      </c>
      <c r="C521" s="25">
        <v>5</v>
      </c>
      <c r="D521" s="25">
        <v>7</v>
      </c>
      <c r="E521" s="24">
        <v>159</v>
      </c>
      <c r="F521" s="25">
        <v>142</v>
      </c>
      <c r="G521" s="60">
        <v>17</v>
      </c>
      <c r="H521" s="24">
        <v>51</v>
      </c>
      <c r="I521" s="61">
        <v>40.28</v>
      </c>
      <c r="J521" s="61">
        <v>9.93</v>
      </c>
      <c r="K521" s="61">
        <v>43.380585898709036</v>
      </c>
      <c r="L521" s="25">
        <v>161</v>
      </c>
      <c r="M521" s="61">
        <v>153.35999999999996</v>
      </c>
      <c r="N521" s="47">
        <v>40.508281168492452</v>
      </c>
    </row>
    <row r="522" spans="1:14" x14ac:dyDescent="0.2">
      <c r="A522" s="58" t="s">
        <v>125</v>
      </c>
      <c r="B522" s="59">
        <v>3</v>
      </c>
      <c r="C522" s="25">
        <v>3</v>
      </c>
      <c r="D522" s="25">
        <v>4</v>
      </c>
      <c r="E522" s="24">
        <v>157</v>
      </c>
      <c r="F522" s="25">
        <v>149</v>
      </c>
      <c r="G522" s="60">
        <v>8</v>
      </c>
      <c r="H522" s="24">
        <v>45</v>
      </c>
      <c r="I522" s="61">
        <v>37.54</v>
      </c>
      <c r="J522" s="61">
        <v>5.2399999999999993</v>
      </c>
      <c r="K522" s="61">
        <v>42.8819925412893</v>
      </c>
      <c r="L522" s="25">
        <v>132</v>
      </c>
      <c r="M522" s="61">
        <v>126.95</v>
      </c>
      <c r="N522" s="47">
        <v>40.965340685309179</v>
      </c>
    </row>
    <row r="523" spans="1:14" x14ac:dyDescent="0.2">
      <c r="A523" s="58" t="s">
        <v>126</v>
      </c>
      <c r="B523" s="59">
        <v>2</v>
      </c>
      <c r="C523" s="25">
        <v>2</v>
      </c>
      <c r="D523" s="25">
        <v>3</v>
      </c>
      <c r="E523" s="24">
        <v>49</v>
      </c>
      <c r="F523" s="25">
        <v>46</v>
      </c>
      <c r="G523" s="60">
        <v>3</v>
      </c>
      <c r="H523" s="24">
        <v>16</v>
      </c>
      <c r="I523" s="61">
        <v>11.399999999999999</v>
      </c>
      <c r="J523" s="61">
        <v>0</v>
      </c>
      <c r="K523" s="61">
        <v>44.833333333333343</v>
      </c>
      <c r="L523" s="25">
        <v>47</v>
      </c>
      <c r="M523" s="61">
        <v>41.849999999999994</v>
      </c>
      <c r="N523" s="47">
        <v>44.191158900836328</v>
      </c>
    </row>
    <row r="524" spans="1:14" x14ac:dyDescent="0.2">
      <c r="A524" s="58" t="s">
        <v>127</v>
      </c>
      <c r="B524" s="59">
        <v>3</v>
      </c>
      <c r="C524" s="25">
        <v>6</v>
      </c>
      <c r="D524" s="25">
        <v>8</v>
      </c>
      <c r="E524" s="24">
        <v>180</v>
      </c>
      <c r="F524" s="25">
        <v>174</v>
      </c>
      <c r="G524" s="60">
        <v>6</v>
      </c>
      <c r="H524" s="24">
        <v>49</v>
      </c>
      <c r="I524" s="61">
        <v>37.489999999999995</v>
      </c>
      <c r="J524" s="61">
        <v>5.6899999999999995</v>
      </c>
      <c r="K524" s="61">
        <v>44.8351560416111</v>
      </c>
      <c r="L524" s="25">
        <v>147</v>
      </c>
      <c r="M524" s="61">
        <v>137.25</v>
      </c>
      <c r="N524" s="47">
        <v>45.0247723132969</v>
      </c>
    </row>
    <row r="525" spans="1:14" x14ac:dyDescent="0.2">
      <c r="A525" s="58" t="s">
        <v>128</v>
      </c>
      <c r="B525" s="59">
        <v>4</v>
      </c>
      <c r="C525" s="25">
        <v>5</v>
      </c>
      <c r="D525" s="25">
        <v>7</v>
      </c>
      <c r="E525" s="24">
        <v>147</v>
      </c>
      <c r="F525" s="25">
        <v>139</v>
      </c>
      <c r="G525" s="60">
        <v>8</v>
      </c>
      <c r="H525" s="24">
        <v>45</v>
      </c>
      <c r="I525" s="61">
        <v>35.01</v>
      </c>
      <c r="J525" s="61">
        <v>1.9900000000000002</v>
      </c>
      <c r="K525" s="61">
        <v>43.206798057697803</v>
      </c>
      <c r="L525" s="25">
        <v>113</v>
      </c>
      <c r="M525" s="61">
        <v>105.78999999999999</v>
      </c>
      <c r="N525" s="47">
        <v>42.146800264675306</v>
      </c>
    </row>
    <row r="526" spans="1:14" x14ac:dyDescent="0.2">
      <c r="A526" s="58" t="s">
        <v>129</v>
      </c>
      <c r="B526" s="59">
        <v>3</v>
      </c>
      <c r="C526" s="25">
        <v>3</v>
      </c>
      <c r="D526" s="25">
        <v>7</v>
      </c>
      <c r="E526" s="24">
        <v>147</v>
      </c>
      <c r="F526" s="25">
        <v>143</v>
      </c>
      <c r="G526" s="60">
        <v>4</v>
      </c>
      <c r="H526" s="24">
        <v>51</v>
      </c>
      <c r="I526" s="61">
        <v>40.45000000000001</v>
      </c>
      <c r="J526" s="61">
        <v>1.87</v>
      </c>
      <c r="K526" s="61">
        <v>43.097651421508026</v>
      </c>
      <c r="L526" s="25">
        <v>146</v>
      </c>
      <c r="M526" s="61">
        <v>136.79999999999998</v>
      </c>
      <c r="N526" s="47">
        <v>41.572002923976619</v>
      </c>
    </row>
    <row r="527" spans="1:14" x14ac:dyDescent="0.2">
      <c r="A527" s="58" t="s">
        <v>130</v>
      </c>
      <c r="B527" s="59">
        <v>1</v>
      </c>
      <c r="C527" s="25">
        <v>2</v>
      </c>
      <c r="D527" s="25">
        <v>2</v>
      </c>
      <c r="E527" s="24">
        <v>74</v>
      </c>
      <c r="F527" s="25">
        <v>74</v>
      </c>
      <c r="G527" s="60">
        <v>0</v>
      </c>
      <c r="H527" s="24">
        <v>24</v>
      </c>
      <c r="I527" s="61">
        <v>19.249999999999993</v>
      </c>
      <c r="J527" s="61">
        <v>1.33</v>
      </c>
      <c r="K527" s="61">
        <v>42.046753246753269</v>
      </c>
      <c r="L527" s="25">
        <v>55</v>
      </c>
      <c r="M527" s="61">
        <v>47.8</v>
      </c>
      <c r="N527" s="47">
        <v>42.55648535564854</v>
      </c>
    </row>
    <row r="528" spans="1:14" x14ac:dyDescent="0.2">
      <c r="A528" s="58" t="s">
        <v>131</v>
      </c>
      <c r="B528" s="59">
        <v>6</v>
      </c>
      <c r="C528" s="25">
        <v>6</v>
      </c>
      <c r="D528" s="25">
        <v>6</v>
      </c>
      <c r="E528" s="24">
        <v>158</v>
      </c>
      <c r="F528" s="25">
        <v>158</v>
      </c>
      <c r="G528" s="60">
        <v>0</v>
      </c>
      <c r="H528" s="24">
        <v>59</v>
      </c>
      <c r="I528" s="61">
        <v>43.750000000000007</v>
      </c>
      <c r="J528" s="61">
        <v>5.2099999999999991</v>
      </c>
      <c r="K528" s="61">
        <v>41.783999999999999</v>
      </c>
      <c r="L528" s="25">
        <v>108</v>
      </c>
      <c r="M528" s="61">
        <v>100.3</v>
      </c>
      <c r="N528" s="47">
        <v>42.436689930209369</v>
      </c>
    </row>
    <row r="529" spans="1:14" x14ac:dyDescent="0.2">
      <c r="A529" s="58" t="s">
        <v>132</v>
      </c>
      <c r="B529" s="59">
        <v>9</v>
      </c>
      <c r="C529" s="25">
        <v>9</v>
      </c>
      <c r="D529" s="25">
        <v>15</v>
      </c>
      <c r="E529" s="24">
        <v>372</v>
      </c>
      <c r="F529" s="25">
        <v>350</v>
      </c>
      <c r="G529" s="60">
        <v>22</v>
      </c>
      <c r="H529" s="24">
        <v>115</v>
      </c>
      <c r="I529" s="61">
        <v>93.700000000000031</v>
      </c>
      <c r="J529" s="61">
        <v>23.989999999999981</v>
      </c>
      <c r="K529" s="61">
        <v>42.632870864461033</v>
      </c>
      <c r="L529" s="25">
        <v>297</v>
      </c>
      <c r="M529" s="61">
        <v>282.76</v>
      </c>
      <c r="N529" s="47">
        <v>39.978320837459336</v>
      </c>
    </row>
    <row r="530" spans="1:14" x14ac:dyDescent="0.2">
      <c r="A530" s="58" t="s">
        <v>133</v>
      </c>
      <c r="B530" s="59">
        <v>5</v>
      </c>
      <c r="C530" s="25">
        <v>5</v>
      </c>
      <c r="D530" s="25">
        <v>7</v>
      </c>
      <c r="E530" s="24">
        <v>206</v>
      </c>
      <c r="F530" s="25">
        <v>200</v>
      </c>
      <c r="G530" s="60">
        <v>6</v>
      </c>
      <c r="H530" s="24">
        <v>63</v>
      </c>
      <c r="I530" s="61">
        <v>54.75</v>
      </c>
      <c r="J530" s="61">
        <v>8.9799999999999986</v>
      </c>
      <c r="K530" s="61">
        <v>38.630136986301359</v>
      </c>
      <c r="L530" s="25">
        <v>60</v>
      </c>
      <c r="M530" s="61">
        <v>54.100000000000009</v>
      </c>
      <c r="N530" s="47">
        <v>45.544362292051744</v>
      </c>
    </row>
    <row r="531" spans="1:14" x14ac:dyDescent="0.2">
      <c r="A531" s="58" t="s">
        <v>134</v>
      </c>
      <c r="B531" s="59">
        <v>9</v>
      </c>
      <c r="C531" s="25">
        <v>9</v>
      </c>
      <c r="D531" s="25">
        <v>12</v>
      </c>
      <c r="E531" s="24">
        <v>305</v>
      </c>
      <c r="F531" s="25">
        <v>288</v>
      </c>
      <c r="G531" s="60">
        <v>17</v>
      </c>
      <c r="H531" s="24">
        <v>121</v>
      </c>
      <c r="I531" s="61">
        <v>98.4</v>
      </c>
      <c r="J531" s="61">
        <v>11.88</v>
      </c>
      <c r="K531" s="61">
        <v>41.353150406504071</v>
      </c>
      <c r="L531" s="25">
        <v>218</v>
      </c>
      <c r="M531" s="61">
        <v>206.49000000000004</v>
      </c>
      <c r="N531" s="47">
        <v>43.392367669136505</v>
      </c>
    </row>
    <row r="532" spans="1:14" ht="13.5" thickBot="1" x14ac:dyDescent="0.25">
      <c r="A532" s="71" t="s">
        <v>135</v>
      </c>
      <c r="B532" s="72">
        <v>5</v>
      </c>
      <c r="C532" s="30">
        <v>5</v>
      </c>
      <c r="D532" s="30">
        <v>6</v>
      </c>
      <c r="E532" s="29">
        <v>113</v>
      </c>
      <c r="F532" s="30">
        <v>110</v>
      </c>
      <c r="G532" s="73">
        <v>3</v>
      </c>
      <c r="H532" s="29">
        <v>46</v>
      </c>
      <c r="I532" s="74">
        <v>32.549999999999997</v>
      </c>
      <c r="J532" s="74">
        <v>7.7099999999999973</v>
      </c>
      <c r="K532" s="74">
        <v>44.107526881720439</v>
      </c>
      <c r="L532" s="30">
        <v>94</v>
      </c>
      <c r="M532" s="74">
        <v>84.350000000000009</v>
      </c>
      <c r="N532" s="48">
        <v>42.954949614700652</v>
      </c>
    </row>
    <row r="533" spans="1:14" ht="13.5" thickBot="1" x14ac:dyDescent="0.25">
      <c r="A533" s="1193" t="s">
        <v>115</v>
      </c>
      <c r="B533" s="1194">
        <v>73</v>
      </c>
      <c r="C533" s="1187">
        <v>78</v>
      </c>
      <c r="D533" s="1187">
        <v>118</v>
      </c>
      <c r="E533" s="1186">
        <v>2839</v>
      </c>
      <c r="F533" s="1187">
        <v>2675</v>
      </c>
      <c r="G533" s="1195">
        <v>164</v>
      </c>
      <c r="H533" s="1186">
        <v>1002</v>
      </c>
      <c r="I533" s="1189">
        <v>782.79999999999961</v>
      </c>
      <c r="J533" s="1189">
        <v>146.2499999999998</v>
      </c>
      <c r="K533" s="1189">
        <v>42.372713336739885</v>
      </c>
      <c r="L533" s="1187">
        <v>2367</v>
      </c>
      <c r="M533" s="1189">
        <v>2210.9700000000003</v>
      </c>
      <c r="N533" s="1191">
        <v>41.85248103773457</v>
      </c>
    </row>
    <row r="535" spans="1:14" ht="13.5" thickBot="1" x14ac:dyDescent="0.25">
      <c r="A535" s="11" t="s">
        <v>410</v>
      </c>
      <c r="D535" s="51"/>
      <c r="E535" s="10"/>
      <c r="F535" s="10"/>
      <c r="G535" s="10"/>
      <c r="H535" s="10"/>
      <c r="I535" s="51"/>
      <c r="J535" s="51"/>
      <c r="K535" s="51"/>
    </row>
    <row r="536" spans="1:14" ht="12.75" customHeight="1" x14ac:dyDescent="0.2">
      <c r="A536" s="1054" t="s">
        <v>113</v>
      </c>
      <c r="B536" s="1015" t="s">
        <v>336</v>
      </c>
      <c r="C536" s="1016"/>
      <c r="D536" s="1017"/>
      <c r="E536" s="1040" t="s">
        <v>8</v>
      </c>
      <c r="F536" s="1030"/>
      <c r="G536" s="1030"/>
      <c r="H536" s="1036" t="s">
        <v>337</v>
      </c>
      <c r="I536" s="1016"/>
      <c r="J536" s="1016"/>
      <c r="K536" s="1016"/>
      <c r="L536" s="1016"/>
      <c r="M536" s="1016"/>
      <c r="N536" s="1037"/>
    </row>
    <row r="537" spans="1:14" ht="12.75" customHeight="1" x14ac:dyDescent="0.2">
      <c r="A537" s="1055"/>
      <c r="B537" s="1018"/>
      <c r="C537" s="1019"/>
      <c r="D537" s="1020"/>
      <c r="E537" s="1041"/>
      <c r="F537" s="1042"/>
      <c r="G537" s="1042"/>
      <c r="H537" s="1038" t="s">
        <v>114</v>
      </c>
      <c r="I537" s="1019"/>
      <c r="J537" s="1019"/>
      <c r="K537" s="1019"/>
      <c r="L537" s="1019" t="s">
        <v>338</v>
      </c>
      <c r="M537" s="1019"/>
      <c r="N537" s="1039"/>
    </row>
    <row r="538" spans="1:14" ht="12.75" customHeight="1" x14ac:dyDescent="0.2">
      <c r="A538" s="1055"/>
      <c r="B538" s="1018" t="s">
        <v>339</v>
      </c>
      <c r="C538" s="1019" t="s">
        <v>340</v>
      </c>
      <c r="D538" s="1020" t="s">
        <v>341</v>
      </c>
      <c r="E538" s="1043" t="s">
        <v>115</v>
      </c>
      <c r="F538" s="1049" t="s">
        <v>342</v>
      </c>
      <c r="G538" s="1051" t="s">
        <v>343</v>
      </c>
      <c r="H538" s="1038" t="s">
        <v>118</v>
      </c>
      <c r="I538" s="1045" t="s">
        <v>119</v>
      </c>
      <c r="J538" s="1045"/>
      <c r="K538" s="1045" t="s">
        <v>344</v>
      </c>
      <c r="L538" s="1019" t="s">
        <v>118</v>
      </c>
      <c r="M538" s="1045" t="s">
        <v>119</v>
      </c>
      <c r="N538" s="1047" t="s">
        <v>344</v>
      </c>
    </row>
    <row r="539" spans="1:14" ht="26.25" thickBot="1" x14ac:dyDescent="0.25">
      <c r="A539" s="1056"/>
      <c r="B539" s="1033"/>
      <c r="C539" s="1034"/>
      <c r="D539" s="1035"/>
      <c r="E539" s="1044"/>
      <c r="F539" s="1050"/>
      <c r="G539" s="1052"/>
      <c r="H539" s="1053"/>
      <c r="I539" s="52" t="s">
        <v>345</v>
      </c>
      <c r="J539" s="52" t="s">
        <v>346</v>
      </c>
      <c r="K539" s="1046"/>
      <c r="L539" s="1034"/>
      <c r="M539" s="1046"/>
      <c r="N539" s="1048"/>
    </row>
    <row r="540" spans="1:14" x14ac:dyDescent="0.2">
      <c r="A540" s="53" t="s">
        <v>121</v>
      </c>
      <c r="B540" s="54">
        <v>0</v>
      </c>
      <c r="C540" s="19">
        <v>0</v>
      </c>
      <c r="D540" s="19">
        <v>0</v>
      </c>
      <c r="E540" s="18">
        <v>0</v>
      </c>
      <c r="F540" s="19">
        <v>0</v>
      </c>
      <c r="G540" s="55">
        <v>0</v>
      </c>
      <c r="H540" s="21">
        <v>0</v>
      </c>
      <c r="I540" s="56">
        <v>0</v>
      </c>
      <c r="J540" s="56">
        <v>0</v>
      </c>
      <c r="K540" s="56">
        <v>0</v>
      </c>
      <c r="L540" s="57">
        <v>0</v>
      </c>
      <c r="M540" s="56">
        <v>0</v>
      </c>
      <c r="N540" s="46">
        <v>0</v>
      </c>
    </row>
    <row r="541" spans="1:14" x14ac:dyDescent="0.2">
      <c r="A541" s="58" t="s">
        <v>123</v>
      </c>
      <c r="B541" s="59">
        <v>0</v>
      </c>
      <c r="C541" s="25">
        <v>0</v>
      </c>
      <c r="D541" s="25">
        <v>0</v>
      </c>
      <c r="E541" s="24">
        <v>0</v>
      </c>
      <c r="F541" s="25">
        <v>0</v>
      </c>
      <c r="G541" s="60">
        <v>0</v>
      </c>
      <c r="H541" s="24">
        <v>0</v>
      </c>
      <c r="I541" s="61">
        <v>0</v>
      </c>
      <c r="J541" s="61">
        <v>0</v>
      </c>
      <c r="K541" s="61">
        <v>0</v>
      </c>
      <c r="L541" s="25">
        <v>0</v>
      </c>
      <c r="M541" s="61">
        <v>0</v>
      </c>
      <c r="N541" s="47">
        <v>0</v>
      </c>
    </row>
    <row r="542" spans="1:14" x14ac:dyDescent="0.2">
      <c r="A542" s="58" t="s">
        <v>124</v>
      </c>
      <c r="B542" s="59">
        <v>0</v>
      </c>
      <c r="C542" s="25">
        <v>0</v>
      </c>
      <c r="D542" s="25">
        <v>0</v>
      </c>
      <c r="E542" s="24">
        <v>0</v>
      </c>
      <c r="F542" s="25">
        <v>0</v>
      </c>
      <c r="G542" s="60">
        <v>0</v>
      </c>
      <c r="H542" s="24">
        <v>0</v>
      </c>
      <c r="I542" s="61">
        <v>0</v>
      </c>
      <c r="J542" s="61">
        <v>0</v>
      </c>
      <c r="K542" s="61">
        <v>0</v>
      </c>
      <c r="L542" s="25">
        <v>0</v>
      </c>
      <c r="M542" s="61">
        <v>0</v>
      </c>
      <c r="N542" s="47">
        <v>0</v>
      </c>
    </row>
    <row r="543" spans="1:14" x14ac:dyDescent="0.2">
      <c r="A543" s="58" t="s">
        <v>125</v>
      </c>
      <c r="B543" s="59">
        <v>0</v>
      </c>
      <c r="C543" s="25">
        <v>0</v>
      </c>
      <c r="D543" s="25">
        <v>0</v>
      </c>
      <c r="E543" s="24">
        <v>0</v>
      </c>
      <c r="F543" s="25">
        <v>0</v>
      </c>
      <c r="G543" s="60">
        <v>0</v>
      </c>
      <c r="H543" s="24">
        <v>0</v>
      </c>
      <c r="I543" s="61">
        <v>0</v>
      </c>
      <c r="J543" s="61">
        <v>0</v>
      </c>
      <c r="K543" s="61">
        <v>0</v>
      </c>
      <c r="L543" s="25">
        <v>0</v>
      </c>
      <c r="M543" s="61">
        <v>0</v>
      </c>
      <c r="N543" s="47">
        <v>0</v>
      </c>
    </row>
    <row r="544" spans="1:14" x14ac:dyDescent="0.2">
      <c r="A544" s="58" t="s">
        <v>126</v>
      </c>
      <c r="B544" s="59">
        <v>0</v>
      </c>
      <c r="C544" s="25">
        <v>0</v>
      </c>
      <c r="D544" s="25">
        <v>0</v>
      </c>
      <c r="E544" s="24">
        <v>0</v>
      </c>
      <c r="F544" s="25">
        <v>0</v>
      </c>
      <c r="G544" s="60">
        <v>0</v>
      </c>
      <c r="H544" s="24">
        <v>0</v>
      </c>
      <c r="I544" s="61">
        <v>0</v>
      </c>
      <c r="J544" s="61">
        <v>0</v>
      </c>
      <c r="K544" s="61">
        <v>0</v>
      </c>
      <c r="L544" s="25">
        <v>0</v>
      </c>
      <c r="M544" s="61">
        <v>0</v>
      </c>
      <c r="N544" s="47">
        <v>0</v>
      </c>
    </row>
    <row r="545" spans="1:14" x14ac:dyDescent="0.2">
      <c r="A545" s="58" t="s">
        <v>127</v>
      </c>
      <c r="B545" s="59">
        <v>1</v>
      </c>
      <c r="C545" s="25">
        <v>1</v>
      </c>
      <c r="D545" s="25">
        <v>1</v>
      </c>
      <c r="E545" s="24">
        <v>30</v>
      </c>
      <c r="F545" s="25">
        <v>30</v>
      </c>
      <c r="G545" s="60">
        <v>0</v>
      </c>
      <c r="H545" s="24">
        <v>5</v>
      </c>
      <c r="I545" s="61">
        <v>4.25</v>
      </c>
      <c r="J545" s="61">
        <v>0.34</v>
      </c>
      <c r="K545" s="61">
        <v>39.352941176470587</v>
      </c>
      <c r="L545" s="25">
        <v>14</v>
      </c>
      <c r="M545" s="61">
        <v>14</v>
      </c>
      <c r="N545" s="47">
        <v>43.285714285714285</v>
      </c>
    </row>
    <row r="546" spans="1:14" x14ac:dyDescent="0.2">
      <c r="A546" s="58" t="s">
        <v>128</v>
      </c>
      <c r="B546" s="59">
        <v>0</v>
      </c>
      <c r="C546" s="25">
        <v>0</v>
      </c>
      <c r="D546" s="25">
        <v>0</v>
      </c>
      <c r="E546" s="24">
        <v>0</v>
      </c>
      <c r="F546" s="25">
        <v>0</v>
      </c>
      <c r="G546" s="60">
        <v>0</v>
      </c>
      <c r="H546" s="24">
        <v>0</v>
      </c>
      <c r="I546" s="61">
        <v>0</v>
      </c>
      <c r="J546" s="61">
        <v>0</v>
      </c>
      <c r="K546" s="61">
        <v>0</v>
      </c>
      <c r="L546" s="25">
        <v>0</v>
      </c>
      <c r="M546" s="61">
        <v>0</v>
      </c>
      <c r="N546" s="47">
        <v>0</v>
      </c>
    </row>
    <row r="547" spans="1:14" x14ac:dyDescent="0.2">
      <c r="A547" s="58" t="s">
        <v>129</v>
      </c>
      <c r="B547" s="59">
        <v>0</v>
      </c>
      <c r="C547" s="25">
        <v>0</v>
      </c>
      <c r="D547" s="25">
        <v>0</v>
      </c>
      <c r="E547" s="24">
        <v>0</v>
      </c>
      <c r="F547" s="25">
        <v>0</v>
      </c>
      <c r="G547" s="60">
        <v>0</v>
      </c>
      <c r="H547" s="24">
        <v>0</v>
      </c>
      <c r="I547" s="61">
        <v>0</v>
      </c>
      <c r="J547" s="61">
        <v>0</v>
      </c>
      <c r="K547" s="61">
        <v>0</v>
      </c>
      <c r="L547" s="25">
        <v>0</v>
      </c>
      <c r="M547" s="61">
        <v>0</v>
      </c>
      <c r="N547" s="47">
        <v>0</v>
      </c>
    </row>
    <row r="548" spans="1:14" x14ac:dyDescent="0.2">
      <c r="A548" s="58" t="s">
        <v>130</v>
      </c>
      <c r="B548" s="59">
        <v>0</v>
      </c>
      <c r="C548" s="25">
        <v>0</v>
      </c>
      <c r="D548" s="25">
        <v>0</v>
      </c>
      <c r="E548" s="24">
        <v>0</v>
      </c>
      <c r="F548" s="25">
        <v>0</v>
      </c>
      <c r="G548" s="60">
        <v>0</v>
      </c>
      <c r="H548" s="24">
        <v>0</v>
      </c>
      <c r="I548" s="61">
        <v>0</v>
      </c>
      <c r="J548" s="61">
        <v>0</v>
      </c>
      <c r="K548" s="61">
        <v>0</v>
      </c>
      <c r="L548" s="25">
        <v>0</v>
      </c>
      <c r="M548" s="61">
        <v>0</v>
      </c>
      <c r="N548" s="47">
        <v>0</v>
      </c>
    </row>
    <row r="549" spans="1:14" x14ac:dyDescent="0.2">
      <c r="A549" s="58" t="s">
        <v>131</v>
      </c>
      <c r="B549" s="59">
        <v>0</v>
      </c>
      <c r="C549" s="25">
        <v>0</v>
      </c>
      <c r="D549" s="25">
        <v>0</v>
      </c>
      <c r="E549" s="24">
        <v>0</v>
      </c>
      <c r="F549" s="25">
        <v>0</v>
      </c>
      <c r="G549" s="60">
        <v>0</v>
      </c>
      <c r="H549" s="24">
        <v>0</v>
      </c>
      <c r="I549" s="61">
        <v>0</v>
      </c>
      <c r="J549" s="61">
        <v>0</v>
      </c>
      <c r="K549" s="61">
        <v>0</v>
      </c>
      <c r="L549" s="25">
        <v>0</v>
      </c>
      <c r="M549" s="61">
        <v>0</v>
      </c>
      <c r="N549" s="47">
        <v>0</v>
      </c>
    </row>
    <row r="550" spans="1:14" x14ac:dyDescent="0.2">
      <c r="A550" s="58" t="s">
        <v>132</v>
      </c>
      <c r="B550" s="59">
        <v>0</v>
      </c>
      <c r="C550" s="25">
        <v>0</v>
      </c>
      <c r="D550" s="25">
        <v>0</v>
      </c>
      <c r="E550" s="24">
        <v>0</v>
      </c>
      <c r="F550" s="25">
        <v>0</v>
      </c>
      <c r="G550" s="60">
        <v>0</v>
      </c>
      <c r="H550" s="24">
        <v>0</v>
      </c>
      <c r="I550" s="61">
        <v>0</v>
      </c>
      <c r="J550" s="61">
        <v>0</v>
      </c>
      <c r="K550" s="61">
        <v>0</v>
      </c>
      <c r="L550" s="25">
        <v>0</v>
      </c>
      <c r="M550" s="61">
        <v>0</v>
      </c>
      <c r="N550" s="47">
        <v>0</v>
      </c>
    </row>
    <row r="551" spans="1:14" x14ac:dyDescent="0.2">
      <c r="A551" s="58" t="s">
        <v>133</v>
      </c>
      <c r="B551" s="59">
        <v>0</v>
      </c>
      <c r="C551" s="25">
        <v>0</v>
      </c>
      <c r="D551" s="25">
        <v>0</v>
      </c>
      <c r="E551" s="24">
        <v>0</v>
      </c>
      <c r="F551" s="25">
        <v>0</v>
      </c>
      <c r="G551" s="60">
        <v>0</v>
      </c>
      <c r="H551" s="24">
        <v>0</v>
      </c>
      <c r="I551" s="61">
        <v>0</v>
      </c>
      <c r="J551" s="61">
        <v>0</v>
      </c>
      <c r="K551" s="61">
        <v>0</v>
      </c>
      <c r="L551" s="25">
        <v>0</v>
      </c>
      <c r="M551" s="61">
        <v>0</v>
      </c>
      <c r="N551" s="47">
        <v>0</v>
      </c>
    </row>
    <row r="552" spans="1:14" x14ac:dyDescent="0.2">
      <c r="A552" s="58" t="s">
        <v>134</v>
      </c>
      <c r="B552" s="59">
        <v>0</v>
      </c>
      <c r="C552" s="25">
        <v>0</v>
      </c>
      <c r="D552" s="25">
        <v>0</v>
      </c>
      <c r="E552" s="24">
        <v>0</v>
      </c>
      <c r="F552" s="25">
        <v>0</v>
      </c>
      <c r="G552" s="60">
        <v>0</v>
      </c>
      <c r="H552" s="24">
        <v>0</v>
      </c>
      <c r="I552" s="61">
        <v>0</v>
      </c>
      <c r="J552" s="61">
        <v>0</v>
      </c>
      <c r="K552" s="61">
        <v>0</v>
      </c>
      <c r="L552" s="25">
        <v>0</v>
      </c>
      <c r="M552" s="61">
        <v>0</v>
      </c>
      <c r="N552" s="47">
        <v>0</v>
      </c>
    </row>
    <row r="553" spans="1:14" ht="13.5" thickBot="1" x14ac:dyDescent="0.25">
      <c r="A553" s="71" t="s">
        <v>135</v>
      </c>
      <c r="B553" s="72">
        <v>0</v>
      </c>
      <c r="C553" s="30">
        <v>0</v>
      </c>
      <c r="D553" s="30">
        <v>0</v>
      </c>
      <c r="E553" s="29">
        <v>0</v>
      </c>
      <c r="F553" s="30">
        <v>0</v>
      </c>
      <c r="G553" s="73">
        <v>0</v>
      </c>
      <c r="H553" s="29">
        <v>0</v>
      </c>
      <c r="I553" s="74">
        <v>0</v>
      </c>
      <c r="J553" s="74">
        <v>0</v>
      </c>
      <c r="K553" s="74">
        <v>0</v>
      </c>
      <c r="L553" s="30">
        <v>0</v>
      </c>
      <c r="M553" s="74">
        <v>0</v>
      </c>
      <c r="N553" s="48">
        <v>0</v>
      </c>
    </row>
    <row r="554" spans="1:14" ht="13.5" thickBot="1" x14ac:dyDescent="0.25">
      <c r="A554" s="1193" t="s">
        <v>115</v>
      </c>
      <c r="B554" s="1194">
        <v>1</v>
      </c>
      <c r="C554" s="1187">
        <v>1</v>
      </c>
      <c r="D554" s="1187">
        <v>1</v>
      </c>
      <c r="E554" s="1186">
        <v>30</v>
      </c>
      <c r="F554" s="1187">
        <v>30</v>
      </c>
      <c r="G554" s="1195">
        <v>0</v>
      </c>
      <c r="H554" s="1186">
        <v>5</v>
      </c>
      <c r="I554" s="1189">
        <v>4.25</v>
      </c>
      <c r="J554" s="1189">
        <v>0.34</v>
      </c>
      <c r="K554" s="1189">
        <v>39.352941176470587</v>
      </c>
      <c r="L554" s="1187">
        <v>14</v>
      </c>
      <c r="M554" s="1189">
        <v>14</v>
      </c>
      <c r="N554" s="1191">
        <v>43.285714285714285</v>
      </c>
    </row>
    <row r="556" spans="1:14" ht="13.5" thickBot="1" x14ac:dyDescent="0.25">
      <c r="A556" s="11" t="s">
        <v>411</v>
      </c>
      <c r="D556" s="51"/>
      <c r="E556" s="10"/>
      <c r="F556" s="10"/>
      <c r="G556" s="10"/>
      <c r="H556" s="10"/>
      <c r="I556" s="51"/>
      <c r="J556" s="51"/>
      <c r="K556" s="51"/>
    </row>
    <row r="557" spans="1:14" ht="12.75" customHeight="1" x14ac:dyDescent="0.2">
      <c r="A557" s="1054" t="s">
        <v>113</v>
      </c>
      <c r="B557" s="1015" t="s">
        <v>336</v>
      </c>
      <c r="C557" s="1016"/>
      <c r="D557" s="1017"/>
      <c r="E557" s="1040" t="s">
        <v>8</v>
      </c>
      <c r="F557" s="1030"/>
      <c r="G557" s="1030"/>
      <c r="H557" s="1036" t="s">
        <v>337</v>
      </c>
      <c r="I557" s="1016"/>
      <c r="J557" s="1016"/>
      <c r="K557" s="1016"/>
      <c r="L557" s="1016"/>
      <c r="M557" s="1016"/>
      <c r="N557" s="1037"/>
    </row>
    <row r="558" spans="1:14" ht="12.75" customHeight="1" x14ac:dyDescent="0.2">
      <c r="A558" s="1055"/>
      <c r="B558" s="1018"/>
      <c r="C558" s="1019"/>
      <c r="D558" s="1020"/>
      <c r="E558" s="1041"/>
      <c r="F558" s="1042"/>
      <c r="G558" s="1042"/>
      <c r="H558" s="1038" t="s">
        <v>114</v>
      </c>
      <c r="I558" s="1019"/>
      <c r="J558" s="1019"/>
      <c r="K558" s="1019"/>
      <c r="L558" s="1019" t="s">
        <v>338</v>
      </c>
      <c r="M558" s="1019"/>
      <c r="N558" s="1039"/>
    </row>
    <row r="559" spans="1:14" ht="12.75" customHeight="1" x14ac:dyDescent="0.2">
      <c r="A559" s="1055"/>
      <c r="B559" s="1018" t="s">
        <v>339</v>
      </c>
      <c r="C559" s="1019" t="s">
        <v>340</v>
      </c>
      <c r="D559" s="1020" t="s">
        <v>341</v>
      </c>
      <c r="E559" s="1043" t="s">
        <v>115</v>
      </c>
      <c r="F559" s="1049" t="s">
        <v>342</v>
      </c>
      <c r="G559" s="1051" t="s">
        <v>343</v>
      </c>
      <c r="H559" s="1038" t="s">
        <v>118</v>
      </c>
      <c r="I559" s="1045" t="s">
        <v>119</v>
      </c>
      <c r="J559" s="1045"/>
      <c r="K559" s="1045" t="s">
        <v>344</v>
      </c>
      <c r="L559" s="1019" t="s">
        <v>118</v>
      </c>
      <c r="M559" s="1045" t="s">
        <v>119</v>
      </c>
      <c r="N559" s="1047" t="s">
        <v>344</v>
      </c>
    </row>
    <row r="560" spans="1:14" ht="26.25" thickBot="1" x14ac:dyDescent="0.25">
      <c r="A560" s="1056"/>
      <c r="B560" s="1033"/>
      <c r="C560" s="1034"/>
      <c r="D560" s="1035"/>
      <c r="E560" s="1044"/>
      <c r="F560" s="1050"/>
      <c r="G560" s="1052"/>
      <c r="H560" s="1053"/>
      <c r="I560" s="52" t="s">
        <v>345</v>
      </c>
      <c r="J560" s="52" t="s">
        <v>346</v>
      </c>
      <c r="K560" s="1046"/>
      <c r="L560" s="1034"/>
      <c r="M560" s="1046"/>
      <c r="N560" s="1048"/>
    </row>
    <row r="561" spans="1:14" x14ac:dyDescent="0.2">
      <c r="A561" s="53" t="s">
        <v>121</v>
      </c>
      <c r="B561" s="54">
        <v>7</v>
      </c>
      <c r="C561" s="19">
        <v>7</v>
      </c>
      <c r="D561" s="19">
        <v>11</v>
      </c>
      <c r="E561" s="18">
        <v>196</v>
      </c>
      <c r="F561" s="19">
        <v>178</v>
      </c>
      <c r="G561" s="55">
        <v>18</v>
      </c>
      <c r="H561" s="21">
        <v>183</v>
      </c>
      <c r="I561" s="56">
        <v>132.61000000000001</v>
      </c>
      <c r="J561" s="56">
        <v>68.990000000000038</v>
      </c>
      <c r="K561" s="56">
        <v>42.026166955734858</v>
      </c>
      <c r="L561" s="57">
        <v>301</v>
      </c>
      <c r="M561" s="56">
        <v>279.40999999999997</v>
      </c>
      <c r="N561" s="46">
        <v>45.124870262338504</v>
      </c>
    </row>
    <row r="562" spans="1:14" x14ac:dyDescent="0.2">
      <c r="A562" s="58" t="s">
        <v>123</v>
      </c>
      <c r="B562" s="59">
        <v>6</v>
      </c>
      <c r="C562" s="25">
        <v>6</v>
      </c>
      <c r="D562" s="25">
        <v>6</v>
      </c>
      <c r="E562" s="24">
        <v>102</v>
      </c>
      <c r="F562" s="25">
        <v>102</v>
      </c>
      <c r="G562" s="60">
        <v>0</v>
      </c>
      <c r="H562" s="24">
        <v>53</v>
      </c>
      <c r="I562" s="61">
        <v>41.4</v>
      </c>
      <c r="J562" s="61">
        <v>11.879999999999999</v>
      </c>
      <c r="K562" s="61">
        <v>40.431159420289859</v>
      </c>
      <c r="L562" s="25">
        <v>110</v>
      </c>
      <c r="M562" s="61">
        <v>102.44</v>
      </c>
      <c r="N562" s="47">
        <v>47.825849277625927</v>
      </c>
    </row>
    <row r="563" spans="1:14" x14ac:dyDescent="0.2">
      <c r="A563" s="58" t="s">
        <v>124</v>
      </c>
      <c r="B563" s="59">
        <v>3</v>
      </c>
      <c r="C563" s="25">
        <v>3</v>
      </c>
      <c r="D563" s="25">
        <v>3</v>
      </c>
      <c r="E563" s="24">
        <v>47</v>
      </c>
      <c r="F563" s="25">
        <v>47</v>
      </c>
      <c r="G563" s="60">
        <v>0</v>
      </c>
      <c r="H563" s="24">
        <v>22</v>
      </c>
      <c r="I563" s="61">
        <v>17.010000000000002</v>
      </c>
      <c r="J563" s="61">
        <v>4.5199999999999996</v>
      </c>
      <c r="K563" s="61">
        <v>41.368606701940031</v>
      </c>
      <c r="L563" s="25">
        <v>50</v>
      </c>
      <c r="M563" s="61">
        <v>46.1</v>
      </c>
      <c r="N563" s="47">
        <v>42.876355748373101</v>
      </c>
    </row>
    <row r="564" spans="1:14" x14ac:dyDescent="0.2">
      <c r="A564" s="58" t="s">
        <v>125</v>
      </c>
      <c r="B564" s="59">
        <v>2</v>
      </c>
      <c r="C564" s="25">
        <v>2</v>
      </c>
      <c r="D564" s="25">
        <v>2</v>
      </c>
      <c r="E564" s="24">
        <v>55</v>
      </c>
      <c r="F564" s="25">
        <v>55</v>
      </c>
      <c r="G564" s="60">
        <v>0</v>
      </c>
      <c r="H564" s="24">
        <v>19</v>
      </c>
      <c r="I564" s="61">
        <v>16.759999999999998</v>
      </c>
      <c r="J564" s="61">
        <v>7.58</v>
      </c>
      <c r="K564" s="61">
        <v>45.447494033412895</v>
      </c>
      <c r="L564" s="25">
        <v>44</v>
      </c>
      <c r="M564" s="61">
        <v>39.86</v>
      </c>
      <c r="N564" s="47">
        <v>44.989964877069745</v>
      </c>
    </row>
    <row r="565" spans="1:14" x14ac:dyDescent="0.2">
      <c r="A565" s="58" t="s">
        <v>126</v>
      </c>
      <c r="B565" s="59">
        <v>1</v>
      </c>
      <c r="C565" s="25">
        <v>1</v>
      </c>
      <c r="D565" s="25">
        <v>1</v>
      </c>
      <c r="E565" s="24">
        <v>20</v>
      </c>
      <c r="F565" s="25">
        <v>20</v>
      </c>
      <c r="G565" s="60">
        <v>0</v>
      </c>
      <c r="H565" s="24">
        <v>7</v>
      </c>
      <c r="I565" s="61">
        <v>6.8</v>
      </c>
      <c r="J565" s="61">
        <v>0</v>
      </c>
      <c r="K565" s="61">
        <v>38.735294117647058</v>
      </c>
      <c r="L565" s="25">
        <v>14</v>
      </c>
      <c r="M565" s="61">
        <v>14</v>
      </c>
      <c r="N565" s="47">
        <v>53.714285714285715</v>
      </c>
    </row>
    <row r="566" spans="1:14" x14ac:dyDescent="0.2">
      <c r="A566" s="58" t="s">
        <v>127</v>
      </c>
      <c r="B566" s="59">
        <v>2</v>
      </c>
      <c r="C566" s="25">
        <v>4</v>
      </c>
      <c r="D566" s="25">
        <v>4</v>
      </c>
      <c r="E566" s="24">
        <v>66</v>
      </c>
      <c r="F566" s="25">
        <v>66</v>
      </c>
      <c r="G566" s="60">
        <v>0</v>
      </c>
      <c r="H566" s="24">
        <v>27</v>
      </c>
      <c r="I566" s="61">
        <v>20.229999999999997</v>
      </c>
      <c r="J566" s="61">
        <v>4.3999999999999995</v>
      </c>
      <c r="K566" s="61">
        <v>40.299555116164122</v>
      </c>
      <c r="L566" s="25">
        <v>49</v>
      </c>
      <c r="M566" s="61">
        <v>47.58</v>
      </c>
      <c r="N566" s="47">
        <v>44.730979403110553</v>
      </c>
    </row>
    <row r="567" spans="1:14" x14ac:dyDescent="0.2">
      <c r="A567" s="58" t="s">
        <v>128</v>
      </c>
      <c r="B567" s="59">
        <v>2</v>
      </c>
      <c r="C567" s="25">
        <v>2</v>
      </c>
      <c r="D567" s="25">
        <v>2</v>
      </c>
      <c r="E567" s="24">
        <v>31</v>
      </c>
      <c r="F567" s="25">
        <v>31</v>
      </c>
      <c r="G567" s="60">
        <v>0</v>
      </c>
      <c r="H567" s="24">
        <v>13</v>
      </c>
      <c r="I567" s="61">
        <v>10.799999999999999</v>
      </c>
      <c r="J567" s="61">
        <v>1.81</v>
      </c>
      <c r="K567" s="61">
        <v>40.259259259259267</v>
      </c>
      <c r="L567" s="25">
        <v>29</v>
      </c>
      <c r="M567" s="61">
        <v>28.5</v>
      </c>
      <c r="N567" s="47">
        <v>47.017543859649123</v>
      </c>
    </row>
    <row r="568" spans="1:14" x14ac:dyDescent="0.2">
      <c r="A568" s="58" t="s">
        <v>129</v>
      </c>
      <c r="B568" s="59">
        <v>3</v>
      </c>
      <c r="C568" s="25">
        <v>3</v>
      </c>
      <c r="D568" s="25">
        <v>4</v>
      </c>
      <c r="E568" s="24">
        <v>72</v>
      </c>
      <c r="F568" s="25">
        <v>72</v>
      </c>
      <c r="G568" s="60">
        <v>0</v>
      </c>
      <c r="H568" s="24">
        <v>28</v>
      </c>
      <c r="I568" s="61">
        <v>22.78</v>
      </c>
      <c r="J568" s="61">
        <v>0.13</v>
      </c>
      <c r="K568" s="61">
        <v>41.114135206321336</v>
      </c>
      <c r="L568" s="25">
        <v>65</v>
      </c>
      <c r="M568" s="61">
        <v>63.899999999999991</v>
      </c>
      <c r="N568" s="47">
        <v>44.02347417840376</v>
      </c>
    </row>
    <row r="569" spans="1:14" x14ac:dyDescent="0.2">
      <c r="A569" s="58" t="s">
        <v>130</v>
      </c>
      <c r="B569" s="59">
        <v>1</v>
      </c>
      <c r="C569" s="25">
        <v>3</v>
      </c>
      <c r="D569" s="25">
        <v>3</v>
      </c>
      <c r="E569" s="24">
        <v>68</v>
      </c>
      <c r="F569" s="25">
        <v>68</v>
      </c>
      <c r="G569" s="60">
        <v>0</v>
      </c>
      <c r="H569" s="24">
        <v>33</v>
      </c>
      <c r="I569" s="61">
        <v>26.630000000000003</v>
      </c>
      <c r="J569" s="61">
        <v>6.3999999999999995</v>
      </c>
      <c r="K569" s="61">
        <v>38.217048441607204</v>
      </c>
      <c r="L569" s="25">
        <v>67</v>
      </c>
      <c r="M569" s="61">
        <v>60.71</v>
      </c>
      <c r="N569" s="47">
        <v>43.135068357766428</v>
      </c>
    </row>
    <row r="570" spans="1:14" x14ac:dyDescent="0.2">
      <c r="A570" s="58" t="s">
        <v>131</v>
      </c>
      <c r="B570" s="59">
        <v>3</v>
      </c>
      <c r="C570" s="25">
        <v>3</v>
      </c>
      <c r="D570" s="25">
        <v>3</v>
      </c>
      <c r="E570" s="24">
        <v>35</v>
      </c>
      <c r="F570" s="25">
        <v>35</v>
      </c>
      <c r="G570" s="60">
        <v>0</v>
      </c>
      <c r="H570" s="24">
        <v>13</v>
      </c>
      <c r="I570" s="61">
        <v>11.25</v>
      </c>
      <c r="J570" s="61">
        <v>0.27</v>
      </c>
      <c r="K570" s="61">
        <v>48.706666666666671</v>
      </c>
      <c r="L570" s="25">
        <v>20</v>
      </c>
      <c r="M570" s="61">
        <v>19.5</v>
      </c>
      <c r="N570" s="47">
        <v>44.46153846153846</v>
      </c>
    </row>
    <row r="571" spans="1:14" x14ac:dyDescent="0.2">
      <c r="A571" s="58" t="s">
        <v>132</v>
      </c>
      <c r="B571" s="59">
        <v>7</v>
      </c>
      <c r="C571" s="25">
        <v>7</v>
      </c>
      <c r="D571" s="25">
        <v>11</v>
      </c>
      <c r="E571" s="24">
        <v>181</v>
      </c>
      <c r="F571" s="25">
        <v>169</v>
      </c>
      <c r="G571" s="60">
        <v>12</v>
      </c>
      <c r="H571" s="24">
        <v>98</v>
      </c>
      <c r="I571" s="61">
        <v>82.860000000000014</v>
      </c>
      <c r="J571" s="61">
        <v>26.14</v>
      </c>
      <c r="K571" s="61">
        <v>40.174631909244503</v>
      </c>
      <c r="L571" s="25">
        <v>192</v>
      </c>
      <c r="M571" s="61">
        <v>180.45</v>
      </c>
      <c r="N571" s="47">
        <v>44.540038791909119</v>
      </c>
    </row>
    <row r="572" spans="1:14" x14ac:dyDescent="0.2">
      <c r="A572" s="58" t="s">
        <v>133</v>
      </c>
      <c r="B572" s="59">
        <v>4</v>
      </c>
      <c r="C572" s="25">
        <v>4</v>
      </c>
      <c r="D572" s="25">
        <v>4</v>
      </c>
      <c r="E572" s="24">
        <v>71</v>
      </c>
      <c r="F572" s="25">
        <v>71</v>
      </c>
      <c r="G572" s="60">
        <v>0</v>
      </c>
      <c r="H572" s="24">
        <v>37</v>
      </c>
      <c r="I572" s="61">
        <v>31</v>
      </c>
      <c r="J572" s="61">
        <v>4.2700000000000005</v>
      </c>
      <c r="K572" s="61">
        <v>42.07741935483871</v>
      </c>
      <c r="L572" s="25">
        <v>46</v>
      </c>
      <c r="M572" s="61">
        <v>45.5</v>
      </c>
      <c r="N572" s="47">
        <v>42.560439560439562</v>
      </c>
    </row>
    <row r="573" spans="1:14" x14ac:dyDescent="0.2">
      <c r="A573" s="58" t="s">
        <v>134</v>
      </c>
      <c r="B573" s="59">
        <v>7</v>
      </c>
      <c r="C573" s="25">
        <v>7</v>
      </c>
      <c r="D573" s="25">
        <v>7</v>
      </c>
      <c r="E573" s="24">
        <v>122</v>
      </c>
      <c r="F573" s="25">
        <v>122</v>
      </c>
      <c r="G573" s="60">
        <v>0</v>
      </c>
      <c r="H573" s="24">
        <v>49</v>
      </c>
      <c r="I573" s="61">
        <v>41.45</v>
      </c>
      <c r="J573" s="61">
        <v>7.99</v>
      </c>
      <c r="K573" s="61">
        <v>37.566948130277446</v>
      </c>
      <c r="L573" s="25">
        <v>72</v>
      </c>
      <c r="M573" s="61">
        <v>72</v>
      </c>
      <c r="N573" s="47">
        <v>47.416666666666664</v>
      </c>
    </row>
    <row r="574" spans="1:14" ht="13.5" thickBot="1" x14ac:dyDescent="0.25">
      <c r="A574" s="71" t="s">
        <v>135</v>
      </c>
      <c r="B574" s="72">
        <v>3</v>
      </c>
      <c r="C574" s="30">
        <v>3</v>
      </c>
      <c r="D574" s="30">
        <v>3</v>
      </c>
      <c r="E574" s="29">
        <v>41</v>
      </c>
      <c r="F574" s="30">
        <v>41</v>
      </c>
      <c r="G574" s="73">
        <v>0</v>
      </c>
      <c r="H574" s="29">
        <v>23</v>
      </c>
      <c r="I574" s="74">
        <v>17.090000000000003</v>
      </c>
      <c r="J574" s="74">
        <v>4.21</v>
      </c>
      <c r="K574" s="74">
        <v>37.34289057928612</v>
      </c>
      <c r="L574" s="30">
        <v>44</v>
      </c>
      <c r="M574" s="74">
        <v>38.549999999999997</v>
      </c>
      <c r="N574" s="48">
        <v>45.285343709468229</v>
      </c>
    </row>
    <row r="575" spans="1:14" ht="13.5" thickBot="1" x14ac:dyDescent="0.25">
      <c r="A575" s="1193" t="s">
        <v>115</v>
      </c>
      <c r="B575" s="1194">
        <v>51</v>
      </c>
      <c r="C575" s="1187">
        <v>55</v>
      </c>
      <c r="D575" s="1187">
        <v>64</v>
      </c>
      <c r="E575" s="1186">
        <v>1107</v>
      </c>
      <c r="F575" s="1187">
        <v>1077</v>
      </c>
      <c r="G575" s="1195">
        <v>30</v>
      </c>
      <c r="H575" s="1186">
        <v>603</v>
      </c>
      <c r="I575" s="1189">
        <v>478.6699999999999</v>
      </c>
      <c r="J575" s="1189">
        <v>148.5899999999998</v>
      </c>
      <c r="K575" s="1189">
        <v>40.856205736728867</v>
      </c>
      <c r="L575" s="1187">
        <v>1103</v>
      </c>
      <c r="M575" s="1189">
        <v>1038.5</v>
      </c>
      <c r="N575" s="1191">
        <v>45.190322580645173</v>
      </c>
    </row>
    <row r="577" spans="1:14" ht="13.5" thickBot="1" x14ac:dyDescent="0.25">
      <c r="A577" s="11" t="s">
        <v>412</v>
      </c>
      <c r="D577" s="51"/>
      <c r="E577" s="10"/>
      <c r="F577" s="10"/>
      <c r="G577" s="10"/>
      <c r="H577" s="10"/>
      <c r="I577" s="51"/>
      <c r="J577" s="51"/>
      <c r="K577" s="51"/>
    </row>
    <row r="578" spans="1:14" ht="12.75" customHeight="1" x14ac:dyDescent="0.2">
      <c r="A578" s="1054" t="s">
        <v>113</v>
      </c>
      <c r="B578" s="1015" t="s">
        <v>336</v>
      </c>
      <c r="C578" s="1016"/>
      <c r="D578" s="1017"/>
      <c r="E578" s="1040" t="s">
        <v>8</v>
      </c>
      <c r="F578" s="1030"/>
      <c r="G578" s="1030"/>
      <c r="H578" s="1036" t="s">
        <v>337</v>
      </c>
      <c r="I578" s="1016"/>
      <c r="J578" s="1016"/>
      <c r="K578" s="1016"/>
      <c r="L578" s="1016"/>
      <c r="M578" s="1016"/>
      <c r="N578" s="1037"/>
    </row>
    <row r="579" spans="1:14" ht="12.75" customHeight="1" x14ac:dyDescent="0.2">
      <c r="A579" s="1055"/>
      <c r="B579" s="1018"/>
      <c r="C579" s="1019"/>
      <c r="D579" s="1020"/>
      <c r="E579" s="1041"/>
      <c r="F579" s="1042"/>
      <c r="G579" s="1042"/>
      <c r="H579" s="1038" t="s">
        <v>114</v>
      </c>
      <c r="I579" s="1019"/>
      <c r="J579" s="1019"/>
      <c r="K579" s="1019"/>
      <c r="L579" s="1019" t="s">
        <v>338</v>
      </c>
      <c r="M579" s="1019"/>
      <c r="N579" s="1039"/>
    </row>
    <row r="580" spans="1:14" ht="12.75" customHeight="1" x14ac:dyDescent="0.2">
      <c r="A580" s="1055"/>
      <c r="B580" s="1018" t="s">
        <v>339</v>
      </c>
      <c r="C580" s="1019" t="s">
        <v>340</v>
      </c>
      <c r="D580" s="1020" t="s">
        <v>341</v>
      </c>
      <c r="E580" s="1043" t="s">
        <v>115</v>
      </c>
      <c r="F580" s="1049" t="s">
        <v>342</v>
      </c>
      <c r="G580" s="1051" t="s">
        <v>343</v>
      </c>
      <c r="H580" s="1038" t="s">
        <v>118</v>
      </c>
      <c r="I580" s="1045" t="s">
        <v>119</v>
      </c>
      <c r="J580" s="1045"/>
      <c r="K580" s="1045" t="s">
        <v>344</v>
      </c>
      <c r="L580" s="1019" t="s">
        <v>118</v>
      </c>
      <c r="M580" s="1045" t="s">
        <v>119</v>
      </c>
      <c r="N580" s="1047" t="s">
        <v>344</v>
      </c>
    </row>
    <row r="581" spans="1:14" ht="26.25" thickBot="1" x14ac:dyDescent="0.25">
      <c r="A581" s="1056"/>
      <c r="B581" s="1033"/>
      <c r="C581" s="1034"/>
      <c r="D581" s="1035"/>
      <c r="E581" s="1044"/>
      <c r="F581" s="1050"/>
      <c r="G581" s="1052"/>
      <c r="H581" s="1053"/>
      <c r="I581" s="52" t="s">
        <v>345</v>
      </c>
      <c r="J581" s="52" t="s">
        <v>346</v>
      </c>
      <c r="K581" s="1046"/>
      <c r="L581" s="1034"/>
      <c r="M581" s="1046"/>
      <c r="N581" s="1048"/>
    </row>
    <row r="582" spans="1:14" x14ac:dyDescent="0.2">
      <c r="A582" s="53" t="s">
        <v>121</v>
      </c>
      <c r="B582" s="54">
        <v>1</v>
      </c>
      <c r="C582" s="19">
        <v>1</v>
      </c>
      <c r="D582" s="19">
        <v>1</v>
      </c>
      <c r="E582" s="18">
        <v>20</v>
      </c>
      <c r="F582" s="19">
        <v>20</v>
      </c>
      <c r="G582" s="55">
        <v>0</v>
      </c>
      <c r="H582" s="21">
        <v>9</v>
      </c>
      <c r="I582" s="56">
        <v>5.0500000000000007</v>
      </c>
      <c r="J582" s="56">
        <v>1.03</v>
      </c>
      <c r="K582" s="56">
        <v>42.049504950495042</v>
      </c>
      <c r="L582" s="57">
        <v>16</v>
      </c>
      <c r="M582" s="56">
        <v>14.3</v>
      </c>
      <c r="N582" s="46">
        <v>51.685314685314687</v>
      </c>
    </row>
    <row r="583" spans="1:14" x14ac:dyDescent="0.2">
      <c r="A583" s="58" t="s">
        <v>123</v>
      </c>
      <c r="B583" s="59">
        <v>0</v>
      </c>
      <c r="C583" s="25">
        <v>0</v>
      </c>
      <c r="D583" s="25">
        <v>0</v>
      </c>
      <c r="E583" s="24">
        <v>0</v>
      </c>
      <c r="F583" s="25">
        <v>0</v>
      </c>
      <c r="G583" s="60">
        <v>0</v>
      </c>
      <c r="H583" s="24">
        <v>0</v>
      </c>
      <c r="I583" s="61">
        <v>0</v>
      </c>
      <c r="J583" s="61">
        <v>0</v>
      </c>
      <c r="K583" s="61">
        <v>0</v>
      </c>
      <c r="L583" s="25">
        <v>0</v>
      </c>
      <c r="M583" s="61">
        <v>0</v>
      </c>
      <c r="N583" s="47">
        <v>0</v>
      </c>
    </row>
    <row r="584" spans="1:14" x14ac:dyDescent="0.2">
      <c r="A584" s="58" t="s">
        <v>124</v>
      </c>
      <c r="B584" s="59">
        <v>0</v>
      </c>
      <c r="C584" s="25">
        <v>0</v>
      </c>
      <c r="D584" s="25">
        <v>0</v>
      </c>
      <c r="E584" s="24">
        <v>0</v>
      </c>
      <c r="F584" s="25">
        <v>0</v>
      </c>
      <c r="G584" s="60">
        <v>0</v>
      </c>
      <c r="H584" s="24">
        <v>0</v>
      </c>
      <c r="I584" s="61">
        <v>0</v>
      </c>
      <c r="J584" s="61">
        <v>0</v>
      </c>
      <c r="K584" s="61">
        <v>0</v>
      </c>
      <c r="L584" s="25">
        <v>0</v>
      </c>
      <c r="M584" s="61">
        <v>0</v>
      </c>
      <c r="N584" s="47">
        <v>0</v>
      </c>
    </row>
    <row r="585" spans="1:14" x14ac:dyDescent="0.2">
      <c r="A585" s="58" t="s">
        <v>125</v>
      </c>
      <c r="B585" s="59">
        <v>0</v>
      </c>
      <c r="C585" s="25">
        <v>0</v>
      </c>
      <c r="D585" s="25">
        <v>0</v>
      </c>
      <c r="E585" s="24">
        <v>0</v>
      </c>
      <c r="F585" s="25">
        <v>0</v>
      </c>
      <c r="G585" s="60">
        <v>0</v>
      </c>
      <c r="H585" s="24">
        <v>0</v>
      </c>
      <c r="I585" s="61">
        <v>0</v>
      </c>
      <c r="J585" s="61">
        <v>0</v>
      </c>
      <c r="K585" s="61">
        <v>0</v>
      </c>
      <c r="L585" s="25">
        <v>0</v>
      </c>
      <c r="M585" s="61">
        <v>0</v>
      </c>
      <c r="N585" s="47">
        <v>0</v>
      </c>
    </row>
    <row r="586" spans="1:14" x14ac:dyDescent="0.2">
      <c r="A586" s="58" t="s">
        <v>126</v>
      </c>
      <c r="B586" s="59">
        <v>0</v>
      </c>
      <c r="C586" s="25">
        <v>0</v>
      </c>
      <c r="D586" s="25">
        <v>0</v>
      </c>
      <c r="E586" s="24">
        <v>0</v>
      </c>
      <c r="F586" s="25">
        <v>0</v>
      </c>
      <c r="G586" s="60">
        <v>0</v>
      </c>
      <c r="H586" s="24">
        <v>0</v>
      </c>
      <c r="I586" s="61">
        <v>0</v>
      </c>
      <c r="J586" s="61">
        <v>0</v>
      </c>
      <c r="K586" s="61">
        <v>0</v>
      </c>
      <c r="L586" s="25">
        <v>0</v>
      </c>
      <c r="M586" s="61">
        <v>0</v>
      </c>
      <c r="N586" s="47">
        <v>0</v>
      </c>
    </row>
    <row r="587" spans="1:14" x14ac:dyDescent="0.2">
      <c r="A587" s="58" t="s">
        <v>127</v>
      </c>
      <c r="B587" s="59">
        <v>0</v>
      </c>
      <c r="C587" s="25">
        <v>0</v>
      </c>
      <c r="D587" s="25">
        <v>0</v>
      </c>
      <c r="E587" s="24">
        <v>0</v>
      </c>
      <c r="F587" s="25">
        <v>0</v>
      </c>
      <c r="G587" s="60">
        <v>0</v>
      </c>
      <c r="H587" s="24">
        <v>0</v>
      </c>
      <c r="I587" s="61">
        <v>0</v>
      </c>
      <c r="J587" s="61">
        <v>0</v>
      </c>
      <c r="K587" s="61">
        <v>0</v>
      </c>
      <c r="L587" s="25">
        <v>0</v>
      </c>
      <c r="M587" s="61">
        <v>0</v>
      </c>
      <c r="N587" s="47">
        <v>0</v>
      </c>
    </row>
    <row r="588" spans="1:14" x14ac:dyDescent="0.2">
      <c r="A588" s="58" t="s">
        <v>128</v>
      </c>
      <c r="B588" s="59">
        <v>0</v>
      </c>
      <c r="C588" s="25">
        <v>0</v>
      </c>
      <c r="D588" s="25">
        <v>0</v>
      </c>
      <c r="E588" s="24">
        <v>0</v>
      </c>
      <c r="F588" s="25">
        <v>0</v>
      </c>
      <c r="G588" s="60">
        <v>0</v>
      </c>
      <c r="H588" s="24">
        <v>0</v>
      </c>
      <c r="I588" s="61">
        <v>0</v>
      </c>
      <c r="J588" s="61">
        <v>0</v>
      </c>
      <c r="K588" s="61">
        <v>0</v>
      </c>
      <c r="L588" s="25">
        <v>0</v>
      </c>
      <c r="M588" s="61">
        <v>0</v>
      </c>
      <c r="N588" s="47">
        <v>0</v>
      </c>
    </row>
    <row r="589" spans="1:14" x14ac:dyDescent="0.2">
      <c r="A589" s="58" t="s">
        <v>129</v>
      </c>
      <c r="B589" s="59">
        <v>0</v>
      </c>
      <c r="C589" s="25">
        <v>0</v>
      </c>
      <c r="D589" s="25">
        <v>0</v>
      </c>
      <c r="E589" s="24">
        <v>0</v>
      </c>
      <c r="F589" s="25">
        <v>0</v>
      </c>
      <c r="G589" s="60">
        <v>0</v>
      </c>
      <c r="H589" s="24">
        <v>0</v>
      </c>
      <c r="I589" s="61">
        <v>0</v>
      </c>
      <c r="J589" s="61">
        <v>0</v>
      </c>
      <c r="K589" s="61">
        <v>0</v>
      </c>
      <c r="L589" s="25">
        <v>0</v>
      </c>
      <c r="M589" s="61">
        <v>0</v>
      </c>
      <c r="N589" s="47">
        <v>0</v>
      </c>
    </row>
    <row r="590" spans="1:14" x14ac:dyDescent="0.2">
      <c r="A590" s="58" t="s">
        <v>130</v>
      </c>
      <c r="B590" s="59">
        <v>0</v>
      </c>
      <c r="C590" s="25">
        <v>0</v>
      </c>
      <c r="D590" s="25">
        <v>0</v>
      </c>
      <c r="E590" s="24">
        <v>0</v>
      </c>
      <c r="F590" s="25">
        <v>0</v>
      </c>
      <c r="G590" s="60">
        <v>0</v>
      </c>
      <c r="H590" s="24">
        <v>0</v>
      </c>
      <c r="I590" s="61">
        <v>0</v>
      </c>
      <c r="J590" s="61">
        <v>0</v>
      </c>
      <c r="K590" s="61">
        <v>0</v>
      </c>
      <c r="L590" s="25">
        <v>0</v>
      </c>
      <c r="M590" s="61">
        <v>0</v>
      </c>
      <c r="N590" s="47">
        <v>0</v>
      </c>
    </row>
    <row r="591" spans="1:14" x14ac:dyDescent="0.2">
      <c r="A591" s="58" t="s">
        <v>131</v>
      </c>
      <c r="B591" s="59">
        <v>0</v>
      </c>
      <c r="C591" s="25">
        <v>0</v>
      </c>
      <c r="D591" s="25">
        <v>0</v>
      </c>
      <c r="E591" s="24">
        <v>0</v>
      </c>
      <c r="F591" s="25">
        <v>0</v>
      </c>
      <c r="G591" s="60">
        <v>0</v>
      </c>
      <c r="H591" s="24">
        <v>0</v>
      </c>
      <c r="I591" s="61">
        <v>0</v>
      </c>
      <c r="J591" s="61">
        <v>0</v>
      </c>
      <c r="K591" s="61">
        <v>0</v>
      </c>
      <c r="L591" s="25">
        <v>0</v>
      </c>
      <c r="M591" s="61">
        <v>0</v>
      </c>
      <c r="N591" s="47">
        <v>0</v>
      </c>
    </row>
    <row r="592" spans="1:14" x14ac:dyDescent="0.2">
      <c r="A592" s="58" t="s">
        <v>132</v>
      </c>
      <c r="B592" s="59">
        <v>0</v>
      </c>
      <c r="C592" s="25">
        <v>0</v>
      </c>
      <c r="D592" s="25">
        <v>0</v>
      </c>
      <c r="E592" s="24">
        <v>0</v>
      </c>
      <c r="F592" s="25">
        <v>0</v>
      </c>
      <c r="G592" s="60">
        <v>0</v>
      </c>
      <c r="H592" s="24">
        <v>0</v>
      </c>
      <c r="I592" s="61">
        <v>0</v>
      </c>
      <c r="J592" s="61">
        <v>0</v>
      </c>
      <c r="K592" s="61">
        <v>0</v>
      </c>
      <c r="L592" s="25">
        <v>0</v>
      </c>
      <c r="M592" s="61">
        <v>0</v>
      </c>
      <c r="N592" s="47">
        <v>0</v>
      </c>
    </row>
    <row r="593" spans="1:14" x14ac:dyDescent="0.2">
      <c r="A593" s="58" t="s">
        <v>133</v>
      </c>
      <c r="B593" s="59">
        <v>0</v>
      </c>
      <c r="C593" s="25">
        <v>0</v>
      </c>
      <c r="D593" s="25">
        <v>0</v>
      </c>
      <c r="E593" s="24">
        <v>0</v>
      </c>
      <c r="F593" s="25">
        <v>0</v>
      </c>
      <c r="G593" s="60">
        <v>0</v>
      </c>
      <c r="H593" s="24">
        <v>0</v>
      </c>
      <c r="I593" s="61">
        <v>0</v>
      </c>
      <c r="J593" s="61">
        <v>0</v>
      </c>
      <c r="K593" s="61">
        <v>0</v>
      </c>
      <c r="L593" s="25">
        <v>0</v>
      </c>
      <c r="M593" s="61">
        <v>0</v>
      </c>
      <c r="N593" s="47">
        <v>0</v>
      </c>
    </row>
    <row r="594" spans="1:14" x14ac:dyDescent="0.2">
      <c r="A594" s="58" t="s">
        <v>134</v>
      </c>
      <c r="B594" s="59">
        <v>0</v>
      </c>
      <c r="C594" s="25">
        <v>0</v>
      </c>
      <c r="D594" s="25">
        <v>0</v>
      </c>
      <c r="E594" s="24">
        <v>0</v>
      </c>
      <c r="F594" s="25">
        <v>0</v>
      </c>
      <c r="G594" s="60">
        <v>0</v>
      </c>
      <c r="H594" s="24">
        <v>0</v>
      </c>
      <c r="I594" s="61">
        <v>0</v>
      </c>
      <c r="J594" s="61">
        <v>0</v>
      </c>
      <c r="K594" s="61">
        <v>0</v>
      </c>
      <c r="L594" s="25">
        <v>0</v>
      </c>
      <c r="M594" s="61">
        <v>0</v>
      </c>
      <c r="N594" s="47">
        <v>0</v>
      </c>
    </row>
    <row r="595" spans="1:14" ht="13.5" thickBot="1" x14ac:dyDescent="0.25">
      <c r="A595" s="71" t="s">
        <v>135</v>
      </c>
      <c r="B595" s="72">
        <v>0</v>
      </c>
      <c r="C595" s="30">
        <v>0</v>
      </c>
      <c r="D595" s="30">
        <v>0</v>
      </c>
      <c r="E595" s="29">
        <v>0</v>
      </c>
      <c r="F595" s="30">
        <v>0</v>
      </c>
      <c r="G595" s="73">
        <v>0</v>
      </c>
      <c r="H595" s="29">
        <v>0</v>
      </c>
      <c r="I595" s="74">
        <v>0</v>
      </c>
      <c r="J595" s="74">
        <v>0</v>
      </c>
      <c r="K595" s="74">
        <v>0</v>
      </c>
      <c r="L595" s="30">
        <v>0</v>
      </c>
      <c r="M595" s="74">
        <v>0</v>
      </c>
      <c r="N595" s="48">
        <v>0</v>
      </c>
    </row>
    <row r="596" spans="1:14" ht="13.5" thickBot="1" x14ac:dyDescent="0.25">
      <c r="A596" s="1193" t="s">
        <v>115</v>
      </c>
      <c r="B596" s="1194">
        <v>1</v>
      </c>
      <c r="C596" s="1187">
        <v>1</v>
      </c>
      <c r="D596" s="1187">
        <v>1</v>
      </c>
      <c r="E596" s="1186">
        <v>20</v>
      </c>
      <c r="F596" s="1187">
        <v>20</v>
      </c>
      <c r="G596" s="1195">
        <v>0</v>
      </c>
      <c r="H596" s="1186">
        <v>9</v>
      </c>
      <c r="I596" s="1189">
        <v>5.0500000000000007</v>
      </c>
      <c r="J596" s="1189">
        <v>1.03</v>
      </c>
      <c r="K596" s="1189">
        <v>42.049504950495042</v>
      </c>
      <c r="L596" s="1187">
        <v>16</v>
      </c>
      <c r="M596" s="1189">
        <v>14.3</v>
      </c>
      <c r="N596" s="1191">
        <v>51.685314685314687</v>
      </c>
    </row>
    <row r="598" spans="1:14" ht="13.5" thickBot="1" x14ac:dyDescent="0.25">
      <c r="A598" s="11" t="s">
        <v>413</v>
      </c>
      <c r="D598" s="51"/>
      <c r="E598" s="10"/>
      <c r="F598" s="10"/>
      <c r="G598" s="10"/>
      <c r="H598" s="10"/>
      <c r="I598" s="51"/>
      <c r="J598" s="51"/>
      <c r="K598" s="51"/>
    </row>
    <row r="599" spans="1:14" ht="12.75" customHeight="1" x14ac:dyDescent="0.2">
      <c r="A599" s="1054" t="s">
        <v>113</v>
      </c>
      <c r="B599" s="1015" t="s">
        <v>336</v>
      </c>
      <c r="C599" s="1016"/>
      <c r="D599" s="1017"/>
      <c r="E599" s="1040" t="s">
        <v>8</v>
      </c>
      <c r="F599" s="1030"/>
      <c r="G599" s="1030"/>
      <c r="H599" s="1036" t="s">
        <v>337</v>
      </c>
      <c r="I599" s="1016"/>
      <c r="J599" s="1016"/>
      <c r="K599" s="1016"/>
      <c r="L599" s="1016"/>
      <c r="M599" s="1016"/>
      <c r="N599" s="1037"/>
    </row>
    <row r="600" spans="1:14" ht="12.75" customHeight="1" x14ac:dyDescent="0.2">
      <c r="A600" s="1055"/>
      <c r="B600" s="1018"/>
      <c r="C600" s="1019"/>
      <c r="D600" s="1020"/>
      <c r="E600" s="1041"/>
      <c r="F600" s="1042"/>
      <c r="G600" s="1042"/>
      <c r="H600" s="1038" t="s">
        <v>114</v>
      </c>
      <c r="I600" s="1019"/>
      <c r="J600" s="1019"/>
      <c r="K600" s="1019"/>
      <c r="L600" s="1019" t="s">
        <v>338</v>
      </c>
      <c r="M600" s="1019"/>
      <c r="N600" s="1039"/>
    </row>
    <row r="601" spans="1:14" ht="12.75" customHeight="1" x14ac:dyDescent="0.2">
      <c r="A601" s="1055"/>
      <c r="B601" s="1018" t="s">
        <v>339</v>
      </c>
      <c r="C601" s="1019" t="s">
        <v>340</v>
      </c>
      <c r="D601" s="1020" t="s">
        <v>341</v>
      </c>
      <c r="E601" s="1043" t="s">
        <v>115</v>
      </c>
      <c r="F601" s="1049" t="s">
        <v>342</v>
      </c>
      <c r="G601" s="1051" t="s">
        <v>343</v>
      </c>
      <c r="H601" s="1038" t="s">
        <v>118</v>
      </c>
      <c r="I601" s="1045" t="s">
        <v>119</v>
      </c>
      <c r="J601" s="1045"/>
      <c r="K601" s="1045" t="s">
        <v>344</v>
      </c>
      <c r="L601" s="1019" t="s">
        <v>118</v>
      </c>
      <c r="M601" s="1045" t="s">
        <v>119</v>
      </c>
      <c r="N601" s="1047" t="s">
        <v>344</v>
      </c>
    </row>
    <row r="602" spans="1:14" ht="26.25" thickBot="1" x14ac:dyDescent="0.25">
      <c r="A602" s="1056"/>
      <c r="B602" s="1033"/>
      <c r="C602" s="1034"/>
      <c r="D602" s="1035"/>
      <c r="E602" s="1044"/>
      <c r="F602" s="1050"/>
      <c r="G602" s="1052"/>
      <c r="H602" s="1053"/>
      <c r="I602" s="52" t="s">
        <v>345</v>
      </c>
      <c r="J602" s="52" t="s">
        <v>346</v>
      </c>
      <c r="K602" s="1046"/>
      <c r="L602" s="1034"/>
      <c r="M602" s="1046"/>
      <c r="N602" s="1048"/>
    </row>
    <row r="603" spans="1:14" x14ac:dyDescent="0.2">
      <c r="A603" s="53" t="s">
        <v>121</v>
      </c>
      <c r="B603" s="54">
        <v>5</v>
      </c>
      <c r="C603" s="19">
        <v>5</v>
      </c>
      <c r="D603" s="19">
        <v>5</v>
      </c>
      <c r="E603" s="18">
        <v>88</v>
      </c>
      <c r="F603" s="19">
        <v>88</v>
      </c>
      <c r="G603" s="55">
        <v>0</v>
      </c>
      <c r="H603" s="21">
        <v>128</v>
      </c>
      <c r="I603" s="56">
        <v>87.959999999999965</v>
      </c>
      <c r="J603" s="56">
        <v>71.6400000000001</v>
      </c>
      <c r="K603" s="56">
        <v>42.625852660300154</v>
      </c>
      <c r="L603" s="57">
        <v>170</v>
      </c>
      <c r="M603" s="56">
        <v>163.04999999999998</v>
      </c>
      <c r="N603" s="46">
        <v>47.204231830726783</v>
      </c>
    </row>
    <row r="604" spans="1:14" x14ac:dyDescent="0.2">
      <c r="A604" s="58" t="s">
        <v>123</v>
      </c>
      <c r="B604" s="59">
        <v>4</v>
      </c>
      <c r="C604" s="25">
        <v>4</v>
      </c>
      <c r="D604" s="25">
        <v>4</v>
      </c>
      <c r="E604" s="24">
        <v>56</v>
      </c>
      <c r="F604" s="25">
        <v>56</v>
      </c>
      <c r="G604" s="60">
        <v>0</v>
      </c>
      <c r="H604" s="24">
        <v>51</v>
      </c>
      <c r="I604" s="61">
        <v>42.160000000000011</v>
      </c>
      <c r="J604" s="61">
        <v>11.27</v>
      </c>
      <c r="K604" s="61">
        <v>40.135910815939262</v>
      </c>
      <c r="L604" s="25">
        <v>86</v>
      </c>
      <c r="M604" s="61">
        <v>77.63</v>
      </c>
      <c r="N604" s="47">
        <v>49.152904804843487</v>
      </c>
    </row>
    <row r="605" spans="1:14" x14ac:dyDescent="0.2">
      <c r="A605" s="58" t="s">
        <v>124</v>
      </c>
      <c r="B605" s="59">
        <v>1</v>
      </c>
      <c r="C605" s="25">
        <v>1</v>
      </c>
      <c r="D605" s="25">
        <v>1</v>
      </c>
      <c r="E605" s="24">
        <v>12</v>
      </c>
      <c r="F605" s="25">
        <v>12</v>
      </c>
      <c r="G605" s="60">
        <v>0</v>
      </c>
      <c r="H605" s="24">
        <v>12</v>
      </c>
      <c r="I605" s="61">
        <v>8.9</v>
      </c>
      <c r="J605" s="61">
        <v>4.9400000000000004</v>
      </c>
      <c r="K605" s="61">
        <v>42.629213483146067</v>
      </c>
      <c r="L605" s="25">
        <v>20</v>
      </c>
      <c r="M605" s="61">
        <v>20</v>
      </c>
      <c r="N605" s="47">
        <v>48.7</v>
      </c>
    </row>
    <row r="606" spans="1:14" x14ac:dyDescent="0.2">
      <c r="A606" s="58" t="s">
        <v>125</v>
      </c>
      <c r="B606" s="59">
        <v>2</v>
      </c>
      <c r="C606" s="25">
        <v>2</v>
      </c>
      <c r="D606" s="25">
        <v>2</v>
      </c>
      <c r="E606" s="24">
        <v>25</v>
      </c>
      <c r="F606" s="25">
        <v>25</v>
      </c>
      <c r="G606" s="60">
        <v>0</v>
      </c>
      <c r="H606" s="24">
        <v>24</v>
      </c>
      <c r="I606" s="61">
        <v>18.330000000000002</v>
      </c>
      <c r="J606" s="61">
        <v>13.639999999999999</v>
      </c>
      <c r="K606" s="61">
        <v>42.132569558101473</v>
      </c>
      <c r="L606" s="25">
        <v>31</v>
      </c>
      <c r="M606" s="61">
        <v>27.5</v>
      </c>
      <c r="N606" s="47">
        <v>46.927272727272729</v>
      </c>
    </row>
    <row r="607" spans="1:14" x14ac:dyDescent="0.2">
      <c r="A607" s="58" t="s">
        <v>126</v>
      </c>
      <c r="B607" s="59">
        <v>1</v>
      </c>
      <c r="C607" s="25">
        <v>1</v>
      </c>
      <c r="D607" s="25">
        <v>1</v>
      </c>
      <c r="E607" s="24">
        <v>10</v>
      </c>
      <c r="F607" s="25">
        <v>10</v>
      </c>
      <c r="G607" s="60">
        <v>0</v>
      </c>
      <c r="H607" s="24">
        <v>12</v>
      </c>
      <c r="I607" s="61">
        <v>10.33</v>
      </c>
      <c r="J607" s="61">
        <v>0</v>
      </c>
      <c r="K607" s="61">
        <v>33.387221684414328</v>
      </c>
      <c r="L607" s="25">
        <v>28</v>
      </c>
      <c r="M607" s="61">
        <v>26.900000000000002</v>
      </c>
      <c r="N607" s="47">
        <v>42.338289962825279</v>
      </c>
    </row>
    <row r="608" spans="1:14" x14ac:dyDescent="0.2">
      <c r="A608" s="58" t="s">
        <v>127</v>
      </c>
      <c r="B608" s="59">
        <v>1</v>
      </c>
      <c r="C608" s="25">
        <v>4</v>
      </c>
      <c r="D608" s="25">
        <v>4</v>
      </c>
      <c r="E608" s="24">
        <v>34</v>
      </c>
      <c r="F608" s="25">
        <v>34</v>
      </c>
      <c r="G608" s="60">
        <v>0</v>
      </c>
      <c r="H608" s="24">
        <v>14</v>
      </c>
      <c r="I608" s="61">
        <v>12.25</v>
      </c>
      <c r="J608" s="61">
        <v>6.0900000000000007</v>
      </c>
      <c r="K608" s="61">
        <v>37.395918367346944</v>
      </c>
      <c r="L608" s="25">
        <v>25</v>
      </c>
      <c r="M608" s="61">
        <v>24</v>
      </c>
      <c r="N608" s="47">
        <v>42.883333333333333</v>
      </c>
    </row>
    <row r="609" spans="1:14" x14ac:dyDescent="0.2">
      <c r="A609" s="58" t="s">
        <v>128</v>
      </c>
      <c r="B609" s="59">
        <v>1</v>
      </c>
      <c r="C609" s="25">
        <v>1</v>
      </c>
      <c r="D609" s="25">
        <v>1</v>
      </c>
      <c r="E609" s="24">
        <v>15</v>
      </c>
      <c r="F609" s="25">
        <v>15</v>
      </c>
      <c r="G609" s="60">
        <v>0</v>
      </c>
      <c r="H609" s="24">
        <v>10</v>
      </c>
      <c r="I609" s="61">
        <v>8.25</v>
      </c>
      <c r="J609" s="61">
        <v>0</v>
      </c>
      <c r="K609" s="61">
        <v>38.224242424242426</v>
      </c>
      <c r="L609" s="25">
        <v>17</v>
      </c>
      <c r="M609" s="61">
        <v>16.7</v>
      </c>
      <c r="N609" s="47">
        <v>50.299401197604794</v>
      </c>
    </row>
    <row r="610" spans="1:14" x14ac:dyDescent="0.2">
      <c r="A610" s="58" t="s">
        <v>129</v>
      </c>
      <c r="B610" s="59">
        <v>1</v>
      </c>
      <c r="C610" s="25">
        <v>1</v>
      </c>
      <c r="D610" s="25">
        <v>1</v>
      </c>
      <c r="E610" s="24">
        <v>18</v>
      </c>
      <c r="F610" s="25">
        <v>18</v>
      </c>
      <c r="G610" s="60">
        <v>0</v>
      </c>
      <c r="H610" s="24">
        <v>22</v>
      </c>
      <c r="I610" s="61">
        <v>18.100000000000001</v>
      </c>
      <c r="J610" s="61">
        <v>4.46</v>
      </c>
      <c r="K610" s="61">
        <v>39.370165745856347</v>
      </c>
      <c r="L610" s="25">
        <v>52</v>
      </c>
      <c r="M610" s="61">
        <v>50.04</v>
      </c>
      <c r="N610" s="47">
        <v>44.181854516386892</v>
      </c>
    </row>
    <row r="611" spans="1:14" x14ac:dyDescent="0.2">
      <c r="A611" s="58" t="s">
        <v>130</v>
      </c>
      <c r="B611" s="59">
        <v>1</v>
      </c>
      <c r="C611" s="25">
        <v>2</v>
      </c>
      <c r="D611" s="25">
        <v>2</v>
      </c>
      <c r="E611" s="24">
        <v>17</v>
      </c>
      <c r="F611" s="25">
        <v>17</v>
      </c>
      <c r="G611" s="60">
        <v>0</v>
      </c>
      <c r="H611" s="24">
        <v>26</v>
      </c>
      <c r="I611" s="61">
        <v>18.579999999999998</v>
      </c>
      <c r="J611" s="61">
        <v>2.4400000000000004</v>
      </c>
      <c r="K611" s="61">
        <v>41.473627556512376</v>
      </c>
      <c r="L611" s="25">
        <v>39</v>
      </c>
      <c r="M611" s="61">
        <v>36.81</v>
      </c>
      <c r="N611" s="47">
        <v>43.767182830752517</v>
      </c>
    </row>
    <row r="612" spans="1:14" x14ac:dyDescent="0.2">
      <c r="A612" s="58" t="s">
        <v>131</v>
      </c>
      <c r="B612" s="59">
        <v>4</v>
      </c>
      <c r="C612" s="25">
        <v>4</v>
      </c>
      <c r="D612" s="25">
        <v>4</v>
      </c>
      <c r="E612" s="24">
        <v>35</v>
      </c>
      <c r="F612" s="25">
        <v>35</v>
      </c>
      <c r="G612" s="60">
        <v>0</v>
      </c>
      <c r="H612" s="24">
        <v>18</v>
      </c>
      <c r="I612" s="61">
        <v>12.65</v>
      </c>
      <c r="J612" s="61">
        <v>2.2999999999999998</v>
      </c>
      <c r="K612" s="61">
        <v>38.992094861660071</v>
      </c>
      <c r="L612" s="25">
        <v>24</v>
      </c>
      <c r="M612" s="61">
        <v>23</v>
      </c>
      <c r="N612" s="47">
        <v>47.195652173913047</v>
      </c>
    </row>
    <row r="613" spans="1:14" x14ac:dyDescent="0.2">
      <c r="A613" s="58" t="s">
        <v>132</v>
      </c>
      <c r="B613" s="59">
        <v>4</v>
      </c>
      <c r="C613" s="25">
        <v>4</v>
      </c>
      <c r="D613" s="25">
        <v>5</v>
      </c>
      <c r="E613" s="24">
        <v>82</v>
      </c>
      <c r="F613" s="25">
        <v>82</v>
      </c>
      <c r="G613" s="60">
        <v>0</v>
      </c>
      <c r="H613" s="24">
        <v>60</v>
      </c>
      <c r="I613" s="61">
        <v>49.600000000000009</v>
      </c>
      <c r="J613" s="61">
        <v>30.570000000000007</v>
      </c>
      <c r="K613" s="61">
        <v>41.304435483870954</v>
      </c>
      <c r="L613" s="25">
        <v>107</v>
      </c>
      <c r="M613" s="61">
        <v>95.35</v>
      </c>
      <c r="N613" s="47">
        <v>44.68956476140535</v>
      </c>
    </row>
    <row r="614" spans="1:14" x14ac:dyDescent="0.2">
      <c r="A614" s="58" t="s">
        <v>133</v>
      </c>
      <c r="B614" s="59">
        <v>3</v>
      </c>
      <c r="C614" s="25">
        <v>3</v>
      </c>
      <c r="D614" s="25">
        <v>3</v>
      </c>
      <c r="E614" s="24">
        <v>23</v>
      </c>
      <c r="F614" s="25">
        <v>23</v>
      </c>
      <c r="G614" s="60">
        <v>0</v>
      </c>
      <c r="H614" s="24">
        <v>19</v>
      </c>
      <c r="I614" s="61">
        <v>14.15</v>
      </c>
      <c r="J614" s="61">
        <v>10.630000000000003</v>
      </c>
      <c r="K614" s="61">
        <v>38.724381625441701</v>
      </c>
      <c r="L614" s="25">
        <v>25</v>
      </c>
      <c r="M614" s="61">
        <v>23.55</v>
      </c>
      <c r="N614" s="47">
        <v>48.27813163481953</v>
      </c>
    </row>
    <row r="615" spans="1:14" x14ac:dyDescent="0.2">
      <c r="A615" s="58" t="s">
        <v>134</v>
      </c>
      <c r="B615" s="59">
        <v>5</v>
      </c>
      <c r="C615" s="25">
        <v>5</v>
      </c>
      <c r="D615" s="25">
        <v>5</v>
      </c>
      <c r="E615" s="24">
        <v>31</v>
      </c>
      <c r="F615" s="25">
        <v>31</v>
      </c>
      <c r="G615" s="60">
        <v>0</v>
      </c>
      <c r="H615" s="24">
        <v>21</v>
      </c>
      <c r="I615" s="61">
        <v>17.799999999999997</v>
      </c>
      <c r="J615" s="61">
        <v>2.33</v>
      </c>
      <c r="K615" s="61">
        <v>38.595505617977537</v>
      </c>
      <c r="L615" s="25">
        <v>58</v>
      </c>
      <c r="M615" s="61">
        <v>56.199999999999996</v>
      </c>
      <c r="N615" s="47">
        <v>42.741992882562286</v>
      </c>
    </row>
    <row r="616" spans="1:14" ht="13.5" thickBot="1" x14ac:dyDescent="0.25">
      <c r="A616" s="71" t="s">
        <v>135</v>
      </c>
      <c r="B616" s="72">
        <v>2</v>
      </c>
      <c r="C616" s="30">
        <v>2</v>
      </c>
      <c r="D616" s="30">
        <v>2</v>
      </c>
      <c r="E616" s="29">
        <v>11</v>
      </c>
      <c r="F616" s="30">
        <v>11</v>
      </c>
      <c r="G616" s="73">
        <v>0</v>
      </c>
      <c r="H616" s="29">
        <v>7</v>
      </c>
      <c r="I616" s="74">
        <v>5.0999999999999996</v>
      </c>
      <c r="J616" s="74">
        <v>0.6</v>
      </c>
      <c r="K616" s="74">
        <v>34.529411764705884</v>
      </c>
      <c r="L616" s="30">
        <v>16</v>
      </c>
      <c r="M616" s="74">
        <v>15</v>
      </c>
      <c r="N616" s="48">
        <v>46.833333333333336</v>
      </c>
    </row>
    <row r="617" spans="1:14" ht="13.5" thickBot="1" x14ac:dyDescent="0.25">
      <c r="A617" s="1193" t="s">
        <v>115</v>
      </c>
      <c r="B617" s="1194">
        <v>35</v>
      </c>
      <c r="C617" s="1187">
        <v>39</v>
      </c>
      <c r="D617" s="1187">
        <v>40</v>
      </c>
      <c r="E617" s="1186">
        <v>457</v>
      </c>
      <c r="F617" s="1187">
        <v>457</v>
      </c>
      <c r="G617" s="1195">
        <v>0</v>
      </c>
      <c r="H617" s="1186">
        <v>421</v>
      </c>
      <c r="I617" s="1189">
        <v>324.16000000000008</v>
      </c>
      <c r="J617" s="1189">
        <v>160.91000000000003</v>
      </c>
      <c r="K617" s="1189">
        <v>40.559322556762091</v>
      </c>
      <c r="L617" s="1187">
        <v>698</v>
      </c>
      <c r="M617" s="1189">
        <v>655.73</v>
      </c>
      <c r="N617" s="1191">
        <v>46.048099065164038</v>
      </c>
    </row>
    <row r="619" spans="1:14" ht="13.5" thickBot="1" x14ac:dyDescent="0.25">
      <c r="A619" s="11" t="s">
        <v>414</v>
      </c>
      <c r="D619" s="51"/>
      <c r="E619" s="10"/>
      <c r="F619" s="10"/>
      <c r="G619" s="10"/>
      <c r="H619" s="10"/>
      <c r="I619" s="51"/>
      <c r="J619" s="51"/>
      <c r="K619" s="51"/>
    </row>
    <row r="620" spans="1:14" ht="12.75" customHeight="1" x14ac:dyDescent="0.2">
      <c r="A620" s="1054" t="s">
        <v>113</v>
      </c>
      <c r="B620" s="1015" t="s">
        <v>336</v>
      </c>
      <c r="C620" s="1016"/>
      <c r="D620" s="1017"/>
      <c r="E620" s="1040" t="s">
        <v>8</v>
      </c>
      <c r="F620" s="1030"/>
      <c r="G620" s="1030"/>
      <c r="H620" s="1036" t="s">
        <v>337</v>
      </c>
      <c r="I620" s="1016"/>
      <c r="J620" s="1016"/>
      <c r="K620" s="1016"/>
      <c r="L620" s="1016"/>
      <c r="M620" s="1016"/>
      <c r="N620" s="1037"/>
    </row>
    <row r="621" spans="1:14" ht="12.75" customHeight="1" x14ac:dyDescent="0.2">
      <c r="A621" s="1055"/>
      <c r="B621" s="1018"/>
      <c r="C621" s="1019"/>
      <c r="D621" s="1020"/>
      <c r="E621" s="1041"/>
      <c r="F621" s="1042"/>
      <c r="G621" s="1042"/>
      <c r="H621" s="1038" t="s">
        <v>114</v>
      </c>
      <c r="I621" s="1019"/>
      <c r="J621" s="1019"/>
      <c r="K621" s="1019"/>
      <c r="L621" s="1019" t="s">
        <v>338</v>
      </c>
      <c r="M621" s="1019"/>
      <c r="N621" s="1039"/>
    </row>
    <row r="622" spans="1:14" ht="12.75" customHeight="1" x14ac:dyDescent="0.2">
      <c r="A622" s="1055"/>
      <c r="B622" s="1018" t="s">
        <v>339</v>
      </c>
      <c r="C622" s="1019" t="s">
        <v>340</v>
      </c>
      <c r="D622" s="1020" t="s">
        <v>341</v>
      </c>
      <c r="E622" s="1043" t="s">
        <v>115</v>
      </c>
      <c r="F622" s="1049" t="s">
        <v>342</v>
      </c>
      <c r="G622" s="1051" t="s">
        <v>343</v>
      </c>
      <c r="H622" s="1038" t="s">
        <v>118</v>
      </c>
      <c r="I622" s="1045" t="s">
        <v>119</v>
      </c>
      <c r="J622" s="1045"/>
      <c r="K622" s="1045" t="s">
        <v>344</v>
      </c>
      <c r="L622" s="1019" t="s">
        <v>118</v>
      </c>
      <c r="M622" s="1045" t="s">
        <v>119</v>
      </c>
      <c r="N622" s="1047" t="s">
        <v>344</v>
      </c>
    </row>
    <row r="623" spans="1:14" ht="26.25" thickBot="1" x14ac:dyDescent="0.25">
      <c r="A623" s="1056"/>
      <c r="B623" s="1033"/>
      <c r="C623" s="1034"/>
      <c r="D623" s="1035"/>
      <c r="E623" s="1044"/>
      <c r="F623" s="1050"/>
      <c r="G623" s="1052"/>
      <c r="H623" s="1053"/>
      <c r="I623" s="52" t="s">
        <v>345</v>
      </c>
      <c r="J623" s="52" t="s">
        <v>346</v>
      </c>
      <c r="K623" s="1046"/>
      <c r="L623" s="1034"/>
      <c r="M623" s="1046"/>
      <c r="N623" s="1048"/>
    </row>
    <row r="624" spans="1:14" x14ac:dyDescent="0.2">
      <c r="A624" s="53" t="s">
        <v>121</v>
      </c>
      <c r="B624" s="54">
        <v>6</v>
      </c>
      <c r="C624" s="19">
        <v>6</v>
      </c>
      <c r="D624" s="19">
        <v>12</v>
      </c>
      <c r="E624" s="18">
        <v>227</v>
      </c>
      <c r="F624" s="19">
        <v>199</v>
      </c>
      <c r="G624" s="55">
        <v>28</v>
      </c>
      <c r="H624" s="21">
        <v>132</v>
      </c>
      <c r="I624" s="56">
        <v>88.54</v>
      </c>
      <c r="J624" s="56">
        <v>37.300000000000026</v>
      </c>
      <c r="K624" s="56">
        <v>40.498418793765531</v>
      </c>
      <c r="L624" s="57">
        <v>307</v>
      </c>
      <c r="M624" s="56">
        <v>273.67</v>
      </c>
      <c r="N624" s="46">
        <v>42.790952607154594</v>
      </c>
    </row>
    <row r="625" spans="1:14" x14ac:dyDescent="0.2">
      <c r="A625" s="58" t="s">
        <v>123</v>
      </c>
      <c r="B625" s="59">
        <v>5</v>
      </c>
      <c r="C625" s="25">
        <v>5</v>
      </c>
      <c r="D625" s="25">
        <v>6</v>
      </c>
      <c r="E625" s="24">
        <v>101</v>
      </c>
      <c r="F625" s="25">
        <v>97</v>
      </c>
      <c r="G625" s="60">
        <v>4</v>
      </c>
      <c r="H625" s="24">
        <v>35</v>
      </c>
      <c r="I625" s="61">
        <v>27.999999999999996</v>
      </c>
      <c r="J625" s="61">
        <v>4.74</v>
      </c>
      <c r="K625" s="61">
        <v>40.300000000000011</v>
      </c>
      <c r="L625" s="25">
        <v>76</v>
      </c>
      <c r="M625" s="61">
        <v>70.899999999999991</v>
      </c>
      <c r="N625" s="47">
        <v>41.5885754583921</v>
      </c>
    </row>
    <row r="626" spans="1:14" x14ac:dyDescent="0.2">
      <c r="A626" s="58" t="s">
        <v>124</v>
      </c>
      <c r="B626" s="59">
        <v>2</v>
      </c>
      <c r="C626" s="25">
        <v>2</v>
      </c>
      <c r="D626" s="25">
        <v>3</v>
      </c>
      <c r="E626" s="24">
        <v>74</v>
      </c>
      <c r="F626" s="25">
        <v>69</v>
      </c>
      <c r="G626" s="60">
        <v>5</v>
      </c>
      <c r="H626" s="24">
        <v>23</v>
      </c>
      <c r="I626" s="61">
        <v>18.36</v>
      </c>
      <c r="J626" s="61">
        <v>5.7100000000000009</v>
      </c>
      <c r="K626" s="61">
        <v>40.464052287581701</v>
      </c>
      <c r="L626" s="25">
        <v>67</v>
      </c>
      <c r="M626" s="61">
        <v>64.900000000000006</v>
      </c>
      <c r="N626" s="47">
        <v>43.060092449922962</v>
      </c>
    </row>
    <row r="627" spans="1:14" x14ac:dyDescent="0.2">
      <c r="A627" s="58" t="s">
        <v>125</v>
      </c>
      <c r="B627" s="59">
        <v>1</v>
      </c>
      <c r="C627" s="25">
        <v>1</v>
      </c>
      <c r="D627" s="25">
        <v>1</v>
      </c>
      <c r="E627" s="24">
        <v>69</v>
      </c>
      <c r="F627" s="25">
        <v>69</v>
      </c>
      <c r="G627" s="60">
        <v>0</v>
      </c>
      <c r="H627" s="24">
        <v>28</v>
      </c>
      <c r="I627" s="61">
        <v>20.299999999999997</v>
      </c>
      <c r="J627" s="61">
        <v>2.8</v>
      </c>
      <c r="K627" s="61">
        <v>38.189655172413801</v>
      </c>
      <c r="L627" s="25">
        <v>49</v>
      </c>
      <c r="M627" s="61">
        <v>47</v>
      </c>
      <c r="N627" s="47">
        <v>42.585744680851064</v>
      </c>
    </row>
    <row r="628" spans="1:14" x14ac:dyDescent="0.2">
      <c r="A628" s="58" t="s">
        <v>126</v>
      </c>
      <c r="B628" s="59">
        <v>1</v>
      </c>
      <c r="C628" s="25">
        <v>1</v>
      </c>
      <c r="D628" s="25">
        <v>1</v>
      </c>
      <c r="E628" s="24">
        <v>25</v>
      </c>
      <c r="F628" s="25">
        <v>25</v>
      </c>
      <c r="G628" s="60">
        <v>0</v>
      </c>
      <c r="H628" s="24">
        <v>9</v>
      </c>
      <c r="I628" s="61">
        <v>9</v>
      </c>
      <c r="J628" s="61">
        <v>1</v>
      </c>
      <c r="K628" s="61">
        <v>34.111111111111114</v>
      </c>
      <c r="L628" s="25">
        <v>25</v>
      </c>
      <c r="M628" s="61">
        <v>23.2</v>
      </c>
      <c r="N628" s="47">
        <v>40.668103448275865</v>
      </c>
    </row>
    <row r="629" spans="1:14" x14ac:dyDescent="0.2">
      <c r="A629" s="58" t="s">
        <v>127</v>
      </c>
      <c r="B629" s="59">
        <v>2</v>
      </c>
      <c r="C629" s="25">
        <v>4</v>
      </c>
      <c r="D629" s="25">
        <v>4</v>
      </c>
      <c r="E629" s="24">
        <v>114</v>
      </c>
      <c r="F629" s="25">
        <v>114</v>
      </c>
      <c r="G629" s="60">
        <v>0</v>
      </c>
      <c r="H629" s="24">
        <v>32</v>
      </c>
      <c r="I629" s="61">
        <v>25.5</v>
      </c>
      <c r="J629" s="61">
        <v>4.79</v>
      </c>
      <c r="K629" s="61">
        <v>42.047058823529404</v>
      </c>
      <c r="L629" s="25">
        <v>95</v>
      </c>
      <c r="M629" s="61">
        <v>88.38</v>
      </c>
      <c r="N629" s="47">
        <v>45.524553066304598</v>
      </c>
    </row>
    <row r="630" spans="1:14" x14ac:dyDescent="0.2">
      <c r="A630" s="58" t="s">
        <v>128</v>
      </c>
      <c r="B630" s="59">
        <v>3</v>
      </c>
      <c r="C630" s="25">
        <v>3</v>
      </c>
      <c r="D630" s="25">
        <v>4</v>
      </c>
      <c r="E630" s="24">
        <v>62</v>
      </c>
      <c r="F630" s="25">
        <v>59</v>
      </c>
      <c r="G630" s="60">
        <v>3</v>
      </c>
      <c r="H630" s="24">
        <v>18</v>
      </c>
      <c r="I630" s="61">
        <v>13.149999999999999</v>
      </c>
      <c r="J630" s="61">
        <v>1.4400000000000002</v>
      </c>
      <c r="K630" s="61">
        <v>39.258555133079852</v>
      </c>
      <c r="L630" s="25">
        <v>38</v>
      </c>
      <c r="M630" s="61">
        <v>35.81</v>
      </c>
      <c r="N630" s="47">
        <v>43.729405194079867</v>
      </c>
    </row>
    <row r="631" spans="1:14" x14ac:dyDescent="0.2">
      <c r="A631" s="58" t="s">
        <v>129</v>
      </c>
      <c r="B631" s="59">
        <v>4</v>
      </c>
      <c r="C631" s="25">
        <v>4</v>
      </c>
      <c r="D631" s="25">
        <v>5</v>
      </c>
      <c r="E631" s="24">
        <v>98</v>
      </c>
      <c r="F631" s="25">
        <v>98</v>
      </c>
      <c r="G631" s="60">
        <v>0</v>
      </c>
      <c r="H631" s="24">
        <v>34</v>
      </c>
      <c r="I631" s="61">
        <v>26.880000000000003</v>
      </c>
      <c r="J631" s="61">
        <v>3.9699999999999989</v>
      </c>
      <c r="K631" s="61">
        <v>45.503348214285708</v>
      </c>
      <c r="L631" s="25">
        <v>100</v>
      </c>
      <c r="M631" s="61">
        <v>95.099999999999966</v>
      </c>
      <c r="N631" s="47">
        <v>43.468349106204016</v>
      </c>
    </row>
    <row r="632" spans="1:14" x14ac:dyDescent="0.2">
      <c r="A632" s="58" t="s">
        <v>130</v>
      </c>
      <c r="B632" s="59">
        <v>1</v>
      </c>
      <c r="C632" s="25">
        <v>3</v>
      </c>
      <c r="D632" s="25">
        <v>3</v>
      </c>
      <c r="E632" s="24">
        <v>74</v>
      </c>
      <c r="F632" s="25">
        <v>74</v>
      </c>
      <c r="G632" s="60">
        <v>0</v>
      </c>
      <c r="H632" s="24">
        <v>26</v>
      </c>
      <c r="I632" s="61">
        <v>19.2</v>
      </c>
      <c r="J632" s="61">
        <v>3.0100000000000002</v>
      </c>
      <c r="K632" s="61">
        <v>41.104166666666671</v>
      </c>
      <c r="L632" s="25">
        <v>56</v>
      </c>
      <c r="M632" s="61">
        <v>55.029999999999994</v>
      </c>
      <c r="N632" s="47">
        <v>38.708886062147918</v>
      </c>
    </row>
    <row r="633" spans="1:14" x14ac:dyDescent="0.2">
      <c r="A633" s="58" t="s">
        <v>131</v>
      </c>
      <c r="B633" s="59">
        <v>5</v>
      </c>
      <c r="C633" s="25">
        <v>5</v>
      </c>
      <c r="D633" s="25">
        <v>5</v>
      </c>
      <c r="E633" s="24">
        <v>84</v>
      </c>
      <c r="F633" s="25">
        <v>84</v>
      </c>
      <c r="G633" s="60">
        <v>0</v>
      </c>
      <c r="H633" s="24">
        <v>15</v>
      </c>
      <c r="I633" s="61">
        <v>13.6</v>
      </c>
      <c r="J633" s="61">
        <v>3.24</v>
      </c>
      <c r="K633" s="61">
        <v>42.580882352941181</v>
      </c>
      <c r="L633" s="25">
        <v>26</v>
      </c>
      <c r="M633" s="61">
        <v>25</v>
      </c>
      <c r="N633" s="47">
        <v>44.44</v>
      </c>
    </row>
    <row r="634" spans="1:14" x14ac:dyDescent="0.2">
      <c r="A634" s="58" t="s">
        <v>132</v>
      </c>
      <c r="B634" s="59">
        <v>6</v>
      </c>
      <c r="C634" s="25">
        <v>6</v>
      </c>
      <c r="D634" s="25">
        <v>9</v>
      </c>
      <c r="E634" s="24">
        <v>167</v>
      </c>
      <c r="F634" s="25">
        <v>156</v>
      </c>
      <c r="G634" s="60">
        <v>11</v>
      </c>
      <c r="H634" s="24">
        <v>64</v>
      </c>
      <c r="I634" s="61">
        <v>60.050000000000004</v>
      </c>
      <c r="J634" s="61">
        <v>19.09</v>
      </c>
      <c r="K634" s="61">
        <v>39.251457119067439</v>
      </c>
      <c r="L634" s="25">
        <v>183</v>
      </c>
      <c r="M634" s="61">
        <v>162.28000000000011</v>
      </c>
      <c r="N634" s="47">
        <v>41.689672171555316</v>
      </c>
    </row>
    <row r="635" spans="1:14" x14ac:dyDescent="0.2">
      <c r="A635" s="58" t="s">
        <v>133</v>
      </c>
      <c r="B635" s="59">
        <v>3</v>
      </c>
      <c r="C635" s="25">
        <v>3</v>
      </c>
      <c r="D635" s="25">
        <v>3</v>
      </c>
      <c r="E635" s="24">
        <v>77</v>
      </c>
      <c r="F635" s="25">
        <v>77</v>
      </c>
      <c r="G635" s="60">
        <v>0</v>
      </c>
      <c r="H635" s="24">
        <v>37</v>
      </c>
      <c r="I635" s="61">
        <v>25.430000000000003</v>
      </c>
      <c r="J635" s="61">
        <v>9.5199999999999978</v>
      </c>
      <c r="K635" s="61">
        <v>45.61659457333856</v>
      </c>
      <c r="L635" s="25">
        <v>37</v>
      </c>
      <c r="M635" s="61">
        <v>37</v>
      </c>
      <c r="N635" s="47">
        <v>45.081081081081081</v>
      </c>
    </row>
    <row r="636" spans="1:14" x14ac:dyDescent="0.2">
      <c r="A636" s="58" t="s">
        <v>134</v>
      </c>
      <c r="B636" s="59">
        <v>7</v>
      </c>
      <c r="C636" s="25">
        <v>7</v>
      </c>
      <c r="D636" s="25">
        <v>7</v>
      </c>
      <c r="E636" s="24">
        <v>160</v>
      </c>
      <c r="F636" s="25">
        <v>160</v>
      </c>
      <c r="G636" s="60">
        <v>0</v>
      </c>
      <c r="H636" s="24">
        <v>55</v>
      </c>
      <c r="I636" s="61">
        <v>46.29999999999999</v>
      </c>
      <c r="J636" s="61">
        <v>7.34</v>
      </c>
      <c r="K636" s="61">
        <v>41.512958963282941</v>
      </c>
      <c r="L636" s="25">
        <v>93</v>
      </c>
      <c r="M636" s="61">
        <v>82.19</v>
      </c>
      <c r="N636" s="47">
        <v>44.371091373646429</v>
      </c>
    </row>
    <row r="637" spans="1:14" ht="13.5" thickBot="1" x14ac:dyDescent="0.25">
      <c r="A637" s="71" t="s">
        <v>135</v>
      </c>
      <c r="B637" s="72">
        <v>4</v>
      </c>
      <c r="C637" s="30">
        <v>4</v>
      </c>
      <c r="D637" s="30">
        <v>5</v>
      </c>
      <c r="E637" s="29">
        <v>73</v>
      </c>
      <c r="F637" s="30">
        <v>69</v>
      </c>
      <c r="G637" s="73">
        <v>4</v>
      </c>
      <c r="H637" s="29">
        <v>19</v>
      </c>
      <c r="I637" s="74">
        <v>16.079999999999998</v>
      </c>
      <c r="J637" s="74">
        <v>3.6</v>
      </c>
      <c r="K637" s="74">
        <v>39.983830845771145</v>
      </c>
      <c r="L637" s="30">
        <v>49</v>
      </c>
      <c r="M637" s="74">
        <v>48.3</v>
      </c>
      <c r="N637" s="48">
        <v>43.681159420289859</v>
      </c>
    </row>
    <row r="638" spans="1:14" ht="13.5" thickBot="1" x14ac:dyDescent="0.25">
      <c r="A638" s="1193" t="s">
        <v>115</v>
      </c>
      <c r="B638" s="1194">
        <v>50</v>
      </c>
      <c r="C638" s="1187">
        <v>54</v>
      </c>
      <c r="D638" s="1187">
        <v>68</v>
      </c>
      <c r="E638" s="1186">
        <v>1405</v>
      </c>
      <c r="F638" s="1187">
        <v>1350</v>
      </c>
      <c r="G638" s="1195">
        <v>55</v>
      </c>
      <c r="H638" s="1186">
        <v>522</v>
      </c>
      <c r="I638" s="1189">
        <v>410.38999999999993</v>
      </c>
      <c r="J638" s="1189">
        <v>107.55000000000005</v>
      </c>
      <c r="K638" s="1189">
        <v>40.939715880016585</v>
      </c>
      <c r="L638" s="1187">
        <v>1200</v>
      </c>
      <c r="M638" s="1189">
        <v>1108.7600000000002</v>
      </c>
      <c r="N638" s="1191">
        <v>42.888740575056808</v>
      </c>
    </row>
    <row r="640" spans="1:14" ht="13.5" thickBot="1" x14ac:dyDescent="0.25">
      <c r="A640" s="11" t="s">
        <v>415</v>
      </c>
      <c r="D640" s="51"/>
      <c r="E640" s="10"/>
      <c r="F640" s="10"/>
      <c r="G640" s="10"/>
      <c r="H640" s="10"/>
      <c r="I640" s="51"/>
      <c r="J640" s="51"/>
      <c r="K640" s="51"/>
    </row>
    <row r="641" spans="1:14" ht="12.75" customHeight="1" x14ac:dyDescent="0.2">
      <c r="A641" s="1054" t="s">
        <v>113</v>
      </c>
      <c r="B641" s="1015" t="s">
        <v>336</v>
      </c>
      <c r="C641" s="1016"/>
      <c r="D641" s="1017"/>
      <c r="E641" s="1040" t="s">
        <v>8</v>
      </c>
      <c r="F641" s="1030"/>
      <c r="G641" s="1030"/>
      <c r="H641" s="1036" t="s">
        <v>337</v>
      </c>
      <c r="I641" s="1016"/>
      <c r="J641" s="1016"/>
      <c r="K641" s="1016"/>
      <c r="L641" s="1016"/>
      <c r="M641" s="1016"/>
      <c r="N641" s="1037"/>
    </row>
    <row r="642" spans="1:14" ht="12.75" customHeight="1" x14ac:dyDescent="0.2">
      <c r="A642" s="1055"/>
      <c r="B642" s="1018"/>
      <c r="C642" s="1019"/>
      <c r="D642" s="1020"/>
      <c r="E642" s="1041"/>
      <c r="F642" s="1042"/>
      <c r="G642" s="1042"/>
      <c r="H642" s="1038" t="s">
        <v>114</v>
      </c>
      <c r="I642" s="1019"/>
      <c r="J642" s="1019"/>
      <c r="K642" s="1019"/>
      <c r="L642" s="1019" t="s">
        <v>338</v>
      </c>
      <c r="M642" s="1019"/>
      <c r="N642" s="1039"/>
    </row>
    <row r="643" spans="1:14" ht="12.75" customHeight="1" x14ac:dyDescent="0.2">
      <c r="A643" s="1055"/>
      <c r="B643" s="1018" t="s">
        <v>339</v>
      </c>
      <c r="C643" s="1019" t="s">
        <v>340</v>
      </c>
      <c r="D643" s="1020" t="s">
        <v>341</v>
      </c>
      <c r="E643" s="1043" t="s">
        <v>115</v>
      </c>
      <c r="F643" s="1049" t="s">
        <v>342</v>
      </c>
      <c r="G643" s="1051" t="s">
        <v>343</v>
      </c>
      <c r="H643" s="1038" t="s">
        <v>118</v>
      </c>
      <c r="I643" s="1045" t="s">
        <v>119</v>
      </c>
      <c r="J643" s="1045"/>
      <c r="K643" s="1045" t="s">
        <v>344</v>
      </c>
      <c r="L643" s="1019" t="s">
        <v>118</v>
      </c>
      <c r="M643" s="1045" t="s">
        <v>119</v>
      </c>
      <c r="N643" s="1047" t="s">
        <v>344</v>
      </c>
    </row>
    <row r="644" spans="1:14" ht="26.25" thickBot="1" x14ac:dyDescent="0.25">
      <c r="A644" s="1056"/>
      <c r="B644" s="1033"/>
      <c r="C644" s="1034"/>
      <c r="D644" s="1035"/>
      <c r="E644" s="1044"/>
      <c r="F644" s="1050"/>
      <c r="G644" s="1052"/>
      <c r="H644" s="1053"/>
      <c r="I644" s="52" t="s">
        <v>345</v>
      </c>
      <c r="J644" s="52" t="s">
        <v>346</v>
      </c>
      <c r="K644" s="1046"/>
      <c r="L644" s="1034"/>
      <c r="M644" s="1046"/>
      <c r="N644" s="1048"/>
    </row>
    <row r="645" spans="1:14" x14ac:dyDescent="0.2">
      <c r="A645" s="53" t="s">
        <v>121</v>
      </c>
      <c r="B645" s="54">
        <v>8</v>
      </c>
      <c r="C645" s="19">
        <v>8</v>
      </c>
      <c r="D645" s="19">
        <v>11</v>
      </c>
      <c r="E645" s="18">
        <v>147</v>
      </c>
      <c r="F645" s="19">
        <v>0</v>
      </c>
      <c r="G645" s="55">
        <v>147</v>
      </c>
      <c r="H645" s="21">
        <v>438</v>
      </c>
      <c r="I645" s="56">
        <v>368.98000000000013</v>
      </c>
      <c r="J645" s="56">
        <v>253.27000000000004</v>
      </c>
      <c r="K645" s="56">
        <v>42.532684698357635</v>
      </c>
      <c r="L645" s="57">
        <v>1300</v>
      </c>
      <c r="M645" s="56">
        <v>1192.8399999999999</v>
      </c>
      <c r="N645" s="46">
        <v>38.516171489889665</v>
      </c>
    </row>
    <row r="646" spans="1:14" x14ac:dyDescent="0.2">
      <c r="A646" s="58" t="s">
        <v>123</v>
      </c>
      <c r="B646" s="59">
        <v>9</v>
      </c>
      <c r="C646" s="25">
        <v>9</v>
      </c>
      <c r="D646" s="25">
        <v>9</v>
      </c>
      <c r="E646" s="24">
        <v>63</v>
      </c>
      <c r="F646" s="25">
        <v>0</v>
      </c>
      <c r="G646" s="60">
        <v>63</v>
      </c>
      <c r="H646" s="24">
        <v>150</v>
      </c>
      <c r="I646" s="61">
        <v>115.70999999999998</v>
      </c>
      <c r="J646" s="61">
        <v>41.510000000000012</v>
      </c>
      <c r="K646" s="61">
        <v>42.572724915737631</v>
      </c>
      <c r="L646" s="25">
        <v>461</v>
      </c>
      <c r="M646" s="61">
        <v>399.89000000000021</v>
      </c>
      <c r="N646" s="47">
        <v>40.188126734852041</v>
      </c>
    </row>
    <row r="647" spans="1:14" x14ac:dyDescent="0.2">
      <c r="A647" s="58" t="s">
        <v>124</v>
      </c>
      <c r="B647" s="59">
        <v>6</v>
      </c>
      <c r="C647" s="25">
        <v>6</v>
      </c>
      <c r="D647" s="25">
        <v>7</v>
      </c>
      <c r="E647" s="24">
        <v>45</v>
      </c>
      <c r="F647" s="25">
        <v>0</v>
      </c>
      <c r="G647" s="60">
        <v>45</v>
      </c>
      <c r="H647" s="24">
        <v>87</v>
      </c>
      <c r="I647" s="61">
        <v>64.78</v>
      </c>
      <c r="J647" s="61">
        <v>40.510000000000026</v>
      </c>
      <c r="K647" s="61">
        <v>42.23170731707318</v>
      </c>
      <c r="L647" s="25">
        <v>235</v>
      </c>
      <c r="M647" s="61">
        <v>214.52999999999997</v>
      </c>
      <c r="N647" s="47">
        <v>37.703304899081715</v>
      </c>
    </row>
    <row r="648" spans="1:14" x14ac:dyDescent="0.2">
      <c r="A648" s="58" t="s">
        <v>125</v>
      </c>
      <c r="B648" s="59">
        <v>4</v>
      </c>
      <c r="C648" s="25">
        <v>4</v>
      </c>
      <c r="D648" s="25">
        <v>5</v>
      </c>
      <c r="E648" s="24">
        <v>30</v>
      </c>
      <c r="F648" s="25">
        <v>0</v>
      </c>
      <c r="G648" s="60">
        <v>30</v>
      </c>
      <c r="H648" s="24">
        <v>77</v>
      </c>
      <c r="I648" s="61">
        <v>61.17</v>
      </c>
      <c r="J648" s="61">
        <v>7.55</v>
      </c>
      <c r="K648" s="61">
        <v>42.112309955860717</v>
      </c>
      <c r="L648" s="25">
        <v>194</v>
      </c>
      <c r="M648" s="61">
        <v>174.96</v>
      </c>
      <c r="N648" s="47">
        <v>40.476909007773202</v>
      </c>
    </row>
    <row r="649" spans="1:14" x14ac:dyDescent="0.2">
      <c r="A649" s="58" t="s">
        <v>126</v>
      </c>
      <c r="B649" s="59">
        <v>2</v>
      </c>
      <c r="C649" s="25">
        <v>3</v>
      </c>
      <c r="D649" s="25">
        <v>3</v>
      </c>
      <c r="E649" s="24">
        <v>17</v>
      </c>
      <c r="F649" s="25">
        <v>0</v>
      </c>
      <c r="G649" s="60">
        <v>17</v>
      </c>
      <c r="H649" s="24">
        <v>55</v>
      </c>
      <c r="I649" s="61">
        <v>41.749999999999986</v>
      </c>
      <c r="J649" s="61">
        <v>1.4</v>
      </c>
      <c r="K649" s="61">
        <v>40.616766467065879</v>
      </c>
      <c r="L649" s="25">
        <v>167</v>
      </c>
      <c r="M649" s="61">
        <v>149.25000000000003</v>
      </c>
      <c r="N649" s="47">
        <v>38.45695142378559</v>
      </c>
    </row>
    <row r="650" spans="1:14" x14ac:dyDescent="0.2">
      <c r="A650" s="58" t="s">
        <v>127</v>
      </c>
      <c r="B650" s="59">
        <v>2</v>
      </c>
      <c r="C650" s="25">
        <v>6</v>
      </c>
      <c r="D650" s="25">
        <v>6</v>
      </c>
      <c r="E650" s="24">
        <v>43</v>
      </c>
      <c r="F650" s="25">
        <v>0</v>
      </c>
      <c r="G650" s="60">
        <v>43</v>
      </c>
      <c r="H650" s="24">
        <v>119</v>
      </c>
      <c r="I650" s="61">
        <v>85.290000000000063</v>
      </c>
      <c r="J650" s="61">
        <v>22.07</v>
      </c>
      <c r="K650" s="61">
        <v>43.658576620940281</v>
      </c>
      <c r="L650" s="25">
        <v>394</v>
      </c>
      <c r="M650" s="61">
        <v>365.24999999999994</v>
      </c>
      <c r="N650" s="47">
        <v>41.103490759753605</v>
      </c>
    </row>
    <row r="651" spans="1:14" x14ac:dyDescent="0.2">
      <c r="A651" s="58" t="s">
        <v>128</v>
      </c>
      <c r="B651" s="59">
        <v>4</v>
      </c>
      <c r="C651" s="25">
        <v>5</v>
      </c>
      <c r="D651" s="25">
        <v>5</v>
      </c>
      <c r="E651" s="24">
        <v>30</v>
      </c>
      <c r="F651" s="25">
        <v>0</v>
      </c>
      <c r="G651" s="60">
        <v>30</v>
      </c>
      <c r="H651" s="24">
        <v>82</v>
      </c>
      <c r="I651" s="61">
        <v>67.72999999999999</v>
      </c>
      <c r="J651" s="61">
        <v>31.149999999999995</v>
      </c>
      <c r="K651" s="61">
        <v>39.858408386239482</v>
      </c>
      <c r="L651" s="25">
        <v>200</v>
      </c>
      <c r="M651" s="61">
        <v>174.59</v>
      </c>
      <c r="N651" s="47">
        <v>40.239647173377627</v>
      </c>
    </row>
    <row r="652" spans="1:14" x14ac:dyDescent="0.2">
      <c r="A652" s="58" t="s">
        <v>129</v>
      </c>
      <c r="B652" s="59">
        <v>4</v>
      </c>
      <c r="C652" s="25">
        <v>4</v>
      </c>
      <c r="D652" s="25">
        <v>5</v>
      </c>
      <c r="E652" s="24">
        <v>35</v>
      </c>
      <c r="F652" s="25">
        <v>0</v>
      </c>
      <c r="G652" s="60">
        <v>35</v>
      </c>
      <c r="H652" s="24">
        <v>104</v>
      </c>
      <c r="I652" s="61">
        <v>85.449999999999989</v>
      </c>
      <c r="J652" s="61">
        <v>49.540000000000013</v>
      </c>
      <c r="K652" s="61">
        <v>43.325804564072563</v>
      </c>
      <c r="L652" s="25">
        <v>271</v>
      </c>
      <c r="M652" s="61">
        <v>238.88000000000002</v>
      </c>
      <c r="N652" s="47">
        <v>38.031019758874756</v>
      </c>
    </row>
    <row r="653" spans="1:14" x14ac:dyDescent="0.2">
      <c r="A653" s="58" t="s">
        <v>130</v>
      </c>
      <c r="B653" s="59">
        <v>1</v>
      </c>
      <c r="C653" s="25">
        <v>5</v>
      </c>
      <c r="D653" s="25">
        <v>5</v>
      </c>
      <c r="E653" s="24">
        <v>31</v>
      </c>
      <c r="F653" s="25">
        <v>0</v>
      </c>
      <c r="G653" s="60">
        <v>31</v>
      </c>
      <c r="H653" s="24">
        <v>78</v>
      </c>
      <c r="I653" s="61">
        <v>57.09999999999998</v>
      </c>
      <c r="J653" s="61">
        <v>28.470000000000006</v>
      </c>
      <c r="K653" s="61">
        <v>44.005253940455354</v>
      </c>
      <c r="L653" s="25">
        <v>235</v>
      </c>
      <c r="M653" s="61">
        <v>207.11000000000016</v>
      </c>
      <c r="N653" s="47">
        <v>38.253536767901075</v>
      </c>
    </row>
    <row r="654" spans="1:14" x14ac:dyDescent="0.2">
      <c r="A654" s="58" t="s">
        <v>131</v>
      </c>
      <c r="B654" s="59">
        <v>5</v>
      </c>
      <c r="C654" s="25">
        <v>5</v>
      </c>
      <c r="D654" s="25">
        <v>5</v>
      </c>
      <c r="E654" s="24">
        <v>27</v>
      </c>
      <c r="F654" s="25">
        <v>0</v>
      </c>
      <c r="G654" s="60">
        <v>27</v>
      </c>
      <c r="H654" s="24">
        <v>73</v>
      </c>
      <c r="I654" s="61">
        <v>53.88</v>
      </c>
      <c r="J654" s="61">
        <v>12.370000000000001</v>
      </c>
      <c r="K654" s="61">
        <v>41.889012620638454</v>
      </c>
      <c r="L654" s="25">
        <v>227</v>
      </c>
      <c r="M654" s="61">
        <v>201.89999999999998</v>
      </c>
      <c r="N654" s="47">
        <v>40.470777612679548</v>
      </c>
    </row>
    <row r="655" spans="1:14" x14ac:dyDescent="0.2">
      <c r="A655" s="58" t="s">
        <v>132</v>
      </c>
      <c r="B655" s="59">
        <v>12</v>
      </c>
      <c r="C655" s="25">
        <v>12</v>
      </c>
      <c r="D655" s="25">
        <v>14</v>
      </c>
      <c r="E655" s="24">
        <v>126</v>
      </c>
      <c r="F655" s="25">
        <v>0</v>
      </c>
      <c r="G655" s="60">
        <v>126</v>
      </c>
      <c r="H655" s="24">
        <v>296</v>
      </c>
      <c r="I655" s="61">
        <v>224.2</v>
      </c>
      <c r="J655" s="61">
        <v>134.31999999999991</v>
      </c>
      <c r="K655" s="61">
        <v>40.640276538804635</v>
      </c>
      <c r="L655" s="25">
        <v>807</v>
      </c>
      <c r="M655" s="61">
        <v>717.0100000000001</v>
      </c>
      <c r="N655" s="47">
        <v>38.523242353663136</v>
      </c>
    </row>
    <row r="656" spans="1:14" x14ac:dyDescent="0.2">
      <c r="A656" s="58" t="s">
        <v>133</v>
      </c>
      <c r="B656" s="59">
        <v>6</v>
      </c>
      <c r="C656" s="25">
        <v>6</v>
      </c>
      <c r="D656" s="25">
        <v>8</v>
      </c>
      <c r="E656" s="24">
        <v>46</v>
      </c>
      <c r="F656" s="25">
        <v>0</v>
      </c>
      <c r="G656" s="60">
        <v>46</v>
      </c>
      <c r="H656" s="24">
        <v>121</v>
      </c>
      <c r="I656" s="61">
        <v>86.879999999999981</v>
      </c>
      <c r="J656" s="61">
        <v>54.930000000000064</v>
      </c>
      <c r="K656" s="61">
        <v>44.993093922651944</v>
      </c>
      <c r="L656" s="25">
        <v>257</v>
      </c>
      <c r="M656" s="61">
        <v>218.25</v>
      </c>
      <c r="N656" s="47">
        <v>39.1709049255441</v>
      </c>
    </row>
    <row r="657" spans="1:14" x14ac:dyDescent="0.2">
      <c r="A657" s="58" t="s">
        <v>134</v>
      </c>
      <c r="B657" s="59">
        <v>11</v>
      </c>
      <c r="C657" s="25">
        <v>11</v>
      </c>
      <c r="D657" s="25">
        <v>15</v>
      </c>
      <c r="E657" s="24">
        <v>101</v>
      </c>
      <c r="F657" s="25">
        <v>0</v>
      </c>
      <c r="G657" s="60">
        <v>101</v>
      </c>
      <c r="H657" s="24">
        <v>197</v>
      </c>
      <c r="I657" s="61">
        <v>156.44000000000003</v>
      </c>
      <c r="J657" s="61">
        <v>19.93</v>
      </c>
      <c r="K657" s="61">
        <v>42.740795193045258</v>
      </c>
      <c r="L657" s="25">
        <v>818</v>
      </c>
      <c r="M657" s="61">
        <v>724.97999999999979</v>
      </c>
      <c r="N657" s="47">
        <v>40.64909376810396</v>
      </c>
    </row>
    <row r="658" spans="1:14" ht="13.5" thickBot="1" x14ac:dyDescent="0.25">
      <c r="A658" s="71" t="s">
        <v>135</v>
      </c>
      <c r="B658" s="72">
        <v>5</v>
      </c>
      <c r="C658" s="30">
        <v>5</v>
      </c>
      <c r="D658" s="30">
        <v>5</v>
      </c>
      <c r="E658" s="29">
        <v>32</v>
      </c>
      <c r="F658" s="30">
        <v>0</v>
      </c>
      <c r="G658" s="73">
        <v>32</v>
      </c>
      <c r="H658" s="29">
        <v>73</v>
      </c>
      <c r="I658" s="74">
        <v>52.900000000000006</v>
      </c>
      <c r="J658" s="74">
        <v>14.019999999999996</v>
      </c>
      <c r="K658" s="74">
        <v>40.429111531190919</v>
      </c>
      <c r="L658" s="30">
        <v>254</v>
      </c>
      <c r="M658" s="74">
        <v>213.41999999999996</v>
      </c>
      <c r="N658" s="48">
        <v>38.823540436697598</v>
      </c>
    </row>
    <row r="659" spans="1:14" ht="13.5" thickBot="1" x14ac:dyDescent="0.25">
      <c r="A659" s="1193" t="s">
        <v>115</v>
      </c>
      <c r="B659" s="1194">
        <v>79</v>
      </c>
      <c r="C659" s="1187">
        <v>89</v>
      </c>
      <c r="D659" s="1187">
        <v>103</v>
      </c>
      <c r="E659" s="1186">
        <v>773</v>
      </c>
      <c r="F659" s="1187">
        <v>0</v>
      </c>
      <c r="G659" s="1195">
        <v>773</v>
      </c>
      <c r="H659" s="1186">
        <v>1919</v>
      </c>
      <c r="I659" s="1189">
        <v>1525.9600000000034</v>
      </c>
      <c r="J659" s="1189">
        <v>711.03999999999246</v>
      </c>
      <c r="K659" s="1189">
        <v>42.182016566620234</v>
      </c>
      <c r="L659" s="1187">
        <v>5812</v>
      </c>
      <c r="M659" s="1189">
        <v>5192.8600000000115</v>
      </c>
      <c r="N659" s="1191">
        <v>39.297741514309941</v>
      </c>
    </row>
    <row r="664" spans="1:14" x14ac:dyDescent="0.2">
      <c r="H664" s="49"/>
      <c r="K664" s="8"/>
      <c r="L664" s="49"/>
      <c r="M664" s="8"/>
    </row>
    <row r="665" spans="1:14" x14ac:dyDescent="0.2">
      <c r="H665" s="49"/>
      <c r="K665" s="8"/>
      <c r="L665" s="49"/>
      <c r="M665" s="8"/>
    </row>
    <row r="666" spans="1:14" x14ac:dyDescent="0.2">
      <c r="H666" s="49"/>
      <c r="K666" s="8"/>
      <c r="L666" s="49"/>
      <c r="M666" s="8"/>
    </row>
    <row r="667" spans="1:14" x14ac:dyDescent="0.2">
      <c r="H667" s="49"/>
      <c r="K667" s="8"/>
      <c r="L667" s="49"/>
      <c r="M667" s="8"/>
    </row>
    <row r="668" spans="1:14" x14ac:dyDescent="0.2">
      <c r="H668" s="49"/>
      <c r="K668" s="8"/>
      <c r="L668" s="49"/>
      <c r="M668" s="8"/>
    </row>
    <row r="669" spans="1:14" x14ac:dyDescent="0.2">
      <c r="H669" s="49"/>
      <c r="K669" s="8"/>
      <c r="L669" s="49"/>
      <c r="M669" s="8"/>
    </row>
    <row r="670" spans="1:14" x14ac:dyDescent="0.2">
      <c r="H670" s="49"/>
      <c r="K670" s="8"/>
      <c r="L670" s="49"/>
      <c r="M670" s="8"/>
    </row>
    <row r="671" spans="1:14" x14ac:dyDescent="0.2">
      <c r="H671" s="49"/>
      <c r="K671" s="8"/>
      <c r="L671" s="49"/>
      <c r="M671" s="8"/>
    </row>
    <row r="672" spans="1:14" x14ac:dyDescent="0.2">
      <c r="H672" s="49"/>
      <c r="K672" s="8"/>
      <c r="L672" s="49"/>
      <c r="M672" s="8"/>
    </row>
    <row r="673" spans="8:13" x14ac:dyDescent="0.2">
      <c r="H673" s="49"/>
      <c r="K673" s="8"/>
      <c r="L673" s="49"/>
      <c r="M673" s="8"/>
    </row>
    <row r="674" spans="8:13" x14ac:dyDescent="0.2">
      <c r="H674" s="49"/>
      <c r="K674" s="8"/>
      <c r="L674" s="49"/>
      <c r="M674" s="8"/>
    </row>
    <row r="675" spans="8:13" x14ac:dyDescent="0.2">
      <c r="H675" s="49"/>
      <c r="K675" s="8"/>
      <c r="L675" s="49"/>
      <c r="M675" s="8"/>
    </row>
    <row r="676" spans="8:13" x14ac:dyDescent="0.2">
      <c r="H676" s="49"/>
      <c r="K676" s="8"/>
      <c r="L676" s="49"/>
      <c r="M676" s="8"/>
    </row>
    <row r="677" spans="8:13" x14ac:dyDescent="0.2">
      <c r="H677" s="49"/>
      <c r="K677" s="8"/>
      <c r="L677" s="49"/>
      <c r="M677" s="8"/>
    </row>
    <row r="678" spans="8:13" x14ac:dyDescent="0.2">
      <c r="H678" s="49"/>
      <c r="K678" s="8"/>
      <c r="L678" s="49"/>
      <c r="M678" s="8"/>
    </row>
    <row r="679" spans="8:13" x14ac:dyDescent="0.2">
      <c r="H679" s="49"/>
      <c r="K679" s="8"/>
      <c r="L679" s="49"/>
      <c r="M679" s="8"/>
    </row>
    <row r="680" spans="8:13" x14ac:dyDescent="0.2">
      <c r="H680" s="49"/>
      <c r="K680" s="8"/>
      <c r="L680" s="49"/>
      <c r="M680" s="8"/>
    </row>
    <row r="681" spans="8:13" x14ac:dyDescent="0.2">
      <c r="H681" s="49"/>
      <c r="K681" s="8"/>
      <c r="L681" s="49"/>
      <c r="M681" s="8"/>
    </row>
    <row r="682" spans="8:13" x14ac:dyDescent="0.2">
      <c r="H682" s="49"/>
      <c r="K682" s="8"/>
      <c r="L682" s="49"/>
      <c r="M682" s="8"/>
    </row>
    <row r="683" spans="8:13" x14ac:dyDescent="0.2">
      <c r="H683" s="49"/>
      <c r="K683" s="8"/>
      <c r="L683" s="49"/>
      <c r="M683" s="8"/>
    </row>
  </sheetData>
  <mergeCells count="558">
    <mergeCell ref="A11:A14"/>
    <mergeCell ref="B11:D12"/>
    <mergeCell ref="E11:G12"/>
    <mergeCell ref="H11:N11"/>
    <mergeCell ref="H12:K12"/>
    <mergeCell ref="L12:N12"/>
    <mergeCell ref="E32:G33"/>
    <mergeCell ref="H32:N32"/>
    <mergeCell ref="H33:K33"/>
    <mergeCell ref="L33:N33"/>
    <mergeCell ref="M13:M14"/>
    <mergeCell ref="N13:N14"/>
    <mergeCell ref="B34:B35"/>
    <mergeCell ref="C34:C35"/>
    <mergeCell ref="F13:F14"/>
    <mergeCell ref="G13:G14"/>
    <mergeCell ref="H13:H14"/>
    <mergeCell ref="I13:J13"/>
    <mergeCell ref="K13:K14"/>
    <mergeCell ref="L13:L14"/>
    <mergeCell ref="B13:B14"/>
    <mergeCell ref="C13:C14"/>
    <mergeCell ref="K34:K35"/>
    <mergeCell ref="L34:L35"/>
    <mergeCell ref="D13:D14"/>
    <mergeCell ref="E13:E14"/>
    <mergeCell ref="M34:M35"/>
    <mergeCell ref="N34:N35"/>
    <mergeCell ref="A53:A56"/>
    <mergeCell ref="B53:D54"/>
    <mergeCell ref="E53:G54"/>
    <mergeCell ref="H53:N53"/>
    <mergeCell ref="H54:K54"/>
    <mergeCell ref="L54:N54"/>
    <mergeCell ref="D34:D35"/>
    <mergeCell ref="E34:E35"/>
    <mergeCell ref="F34:F35"/>
    <mergeCell ref="G34:G35"/>
    <mergeCell ref="H34:H35"/>
    <mergeCell ref="I34:J34"/>
    <mergeCell ref="A32:A35"/>
    <mergeCell ref="B32:D33"/>
    <mergeCell ref="H55:H56"/>
    <mergeCell ref="I55:J55"/>
    <mergeCell ref="K55:K56"/>
    <mergeCell ref="L55:L56"/>
    <mergeCell ref="M55:M56"/>
    <mergeCell ref="N55:N56"/>
    <mergeCell ref="B55:B56"/>
    <mergeCell ref="C55:C56"/>
    <mergeCell ref="D55:D56"/>
    <mergeCell ref="E55:E56"/>
    <mergeCell ref="F55:F56"/>
    <mergeCell ref="G55:G56"/>
    <mergeCell ref="F76:F77"/>
    <mergeCell ref="G76:G77"/>
    <mergeCell ref="H76:H77"/>
    <mergeCell ref="I76:J76"/>
    <mergeCell ref="K76:K77"/>
    <mergeCell ref="L76:L77"/>
    <mergeCell ref="A74:A77"/>
    <mergeCell ref="B74:D75"/>
    <mergeCell ref="E74:G75"/>
    <mergeCell ref="H74:N74"/>
    <mergeCell ref="H75:K75"/>
    <mergeCell ref="L75:N75"/>
    <mergeCell ref="B76:B77"/>
    <mergeCell ref="C76:C77"/>
    <mergeCell ref="D76:D77"/>
    <mergeCell ref="E76:E77"/>
    <mergeCell ref="M76:M77"/>
    <mergeCell ref="N76:N77"/>
    <mergeCell ref="M97:M98"/>
    <mergeCell ref="N97:N98"/>
    <mergeCell ref="A116:A119"/>
    <mergeCell ref="B116:D117"/>
    <mergeCell ref="E116:G117"/>
    <mergeCell ref="H116:N116"/>
    <mergeCell ref="H117:K117"/>
    <mergeCell ref="L117:N117"/>
    <mergeCell ref="D97:D98"/>
    <mergeCell ref="E97:E98"/>
    <mergeCell ref="F97:F98"/>
    <mergeCell ref="G97:G98"/>
    <mergeCell ref="H97:H98"/>
    <mergeCell ref="I97:J97"/>
    <mergeCell ref="A95:A98"/>
    <mergeCell ref="B95:D96"/>
    <mergeCell ref="E95:G96"/>
    <mergeCell ref="H95:N95"/>
    <mergeCell ref="H96:K96"/>
    <mergeCell ref="L96:N96"/>
    <mergeCell ref="B97:B98"/>
    <mergeCell ref="C97:C98"/>
    <mergeCell ref="K97:K98"/>
    <mergeCell ref="L97:L98"/>
    <mergeCell ref="H118:H119"/>
    <mergeCell ref="I118:J118"/>
    <mergeCell ref="K118:K119"/>
    <mergeCell ref="L118:L119"/>
    <mergeCell ref="M118:M119"/>
    <mergeCell ref="N118:N119"/>
    <mergeCell ref="B118:B119"/>
    <mergeCell ref="C118:C119"/>
    <mergeCell ref="D118:D119"/>
    <mergeCell ref="E118:E119"/>
    <mergeCell ref="F118:F119"/>
    <mergeCell ref="G118:G119"/>
    <mergeCell ref="F139:F140"/>
    <mergeCell ref="G139:G140"/>
    <mergeCell ref="H139:H140"/>
    <mergeCell ref="I139:J139"/>
    <mergeCell ref="K139:K140"/>
    <mergeCell ref="L139:L140"/>
    <mergeCell ref="A137:A140"/>
    <mergeCell ref="B137:D138"/>
    <mergeCell ref="E137:G138"/>
    <mergeCell ref="H137:N137"/>
    <mergeCell ref="H138:K138"/>
    <mergeCell ref="L138:N138"/>
    <mergeCell ref="B139:B140"/>
    <mergeCell ref="C139:C140"/>
    <mergeCell ref="D139:D140"/>
    <mergeCell ref="E139:E140"/>
    <mergeCell ref="M139:M140"/>
    <mergeCell ref="N139:N140"/>
    <mergeCell ref="M160:M161"/>
    <mergeCell ref="N160:N161"/>
    <mergeCell ref="A179:A182"/>
    <mergeCell ref="B179:D180"/>
    <mergeCell ref="E179:G180"/>
    <mergeCell ref="H179:N179"/>
    <mergeCell ref="H180:K180"/>
    <mergeCell ref="L180:N180"/>
    <mergeCell ref="D160:D161"/>
    <mergeCell ref="E160:E161"/>
    <mergeCell ref="F160:F161"/>
    <mergeCell ref="G160:G161"/>
    <mergeCell ref="H160:H161"/>
    <mergeCell ref="I160:J160"/>
    <mergeCell ref="A158:A161"/>
    <mergeCell ref="B158:D159"/>
    <mergeCell ref="E158:G159"/>
    <mergeCell ref="H158:N158"/>
    <mergeCell ref="H159:K159"/>
    <mergeCell ref="L159:N159"/>
    <mergeCell ref="B160:B161"/>
    <mergeCell ref="C160:C161"/>
    <mergeCell ref="K160:K161"/>
    <mergeCell ref="L160:L161"/>
    <mergeCell ref="H181:H182"/>
    <mergeCell ref="I181:J181"/>
    <mergeCell ref="K181:K182"/>
    <mergeCell ref="L181:L182"/>
    <mergeCell ref="M181:M182"/>
    <mergeCell ref="N181:N182"/>
    <mergeCell ref="B181:B182"/>
    <mergeCell ref="C181:C182"/>
    <mergeCell ref="D181:D182"/>
    <mergeCell ref="E181:E182"/>
    <mergeCell ref="F181:F182"/>
    <mergeCell ref="G181:G182"/>
    <mergeCell ref="F202:F203"/>
    <mergeCell ref="G202:G203"/>
    <mergeCell ref="H202:H203"/>
    <mergeCell ref="I202:J202"/>
    <mergeCell ref="K202:K203"/>
    <mergeCell ref="L202:L203"/>
    <mergeCell ref="A200:A203"/>
    <mergeCell ref="B200:D201"/>
    <mergeCell ref="E200:G201"/>
    <mergeCell ref="H200:N200"/>
    <mergeCell ref="H201:K201"/>
    <mergeCell ref="L201:N201"/>
    <mergeCell ref="B202:B203"/>
    <mergeCell ref="C202:C203"/>
    <mergeCell ref="D202:D203"/>
    <mergeCell ref="E202:E203"/>
    <mergeCell ref="M202:M203"/>
    <mergeCell ref="N202:N203"/>
    <mergeCell ref="M223:M224"/>
    <mergeCell ref="N223:N224"/>
    <mergeCell ref="A242:A245"/>
    <mergeCell ref="B242:D243"/>
    <mergeCell ref="E242:G243"/>
    <mergeCell ref="H242:N242"/>
    <mergeCell ref="H243:K243"/>
    <mergeCell ref="L243:N243"/>
    <mergeCell ref="D223:D224"/>
    <mergeCell ref="E223:E224"/>
    <mergeCell ref="F223:F224"/>
    <mergeCell ref="G223:G224"/>
    <mergeCell ref="H223:H224"/>
    <mergeCell ref="I223:J223"/>
    <mergeCell ref="A221:A224"/>
    <mergeCell ref="B221:D222"/>
    <mergeCell ref="E221:G222"/>
    <mergeCell ref="H221:N221"/>
    <mergeCell ref="H222:K222"/>
    <mergeCell ref="L222:N222"/>
    <mergeCell ref="B223:B224"/>
    <mergeCell ref="C223:C224"/>
    <mergeCell ref="K223:K224"/>
    <mergeCell ref="L223:L224"/>
    <mergeCell ref="H244:H245"/>
    <mergeCell ref="I244:J244"/>
    <mergeCell ref="K244:K245"/>
    <mergeCell ref="L244:L245"/>
    <mergeCell ref="M244:M245"/>
    <mergeCell ref="N244:N245"/>
    <mergeCell ref="B244:B245"/>
    <mergeCell ref="C244:C245"/>
    <mergeCell ref="D244:D245"/>
    <mergeCell ref="E244:E245"/>
    <mergeCell ref="F244:F245"/>
    <mergeCell ref="G244:G245"/>
    <mergeCell ref="F265:F266"/>
    <mergeCell ref="G265:G266"/>
    <mergeCell ref="H265:H266"/>
    <mergeCell ref="I265:J265"/>
    <mergeCell ref="K265:K266"/>
    <mergeCell ref="L265:L266"/>
    <mergeCell ref="A263:A266"/>
    <mergeCell ref="B263:D264"/>
    <mergeCell ref="E263:G264"/>
    <mergeCell ref="H263:N263"/>
    <mergeCell ref="H264:K264"/>
    <mergeCell ref="L264:N264"/>
    <mergeCell ref="B265:B266"/>
    <mergeCell ref="C265:C266"/>
    <mergeCell ref="D265:D266"/>
    <mergeCell ref="E265:E266"/>
    <mergeCell ref="M265:M266"/>
    <mergeCell ref="N265:N266"/>
    <mergeCell ref="M286:M287"/>
    <mergeCell ref="N286:N287"/>
    <mergeCell ref="A305:A308"/>
    <mergeCell ref="B305:D306"/>
    <mergeCell ref="E305:G306"/>
    <mergeCell ref="H305:N305"/>
    <mergeCell ref="H306:K306"/>
    <mergeCell ref="L306:N306"/>
    <mergeCell ref="D286:D287"/>
    <mergeCell ref="E286:E287"/>
    <mergeCell ref="F286:F287"/>
    <mergeCell ref="G286:G287"/>
    <mergeCell ref="H286:H287"/>
    <mergeCell ref="I286:J286"/>
    <mergeCell ref="A284:A287"/>
    <mergeCell ref="B284:D285"/>
    <mergeCell ref="E284:G285"/>
    <mergeCell ref="H284:N284"/>
    <mergeCell ref="H285:K285"/>
    <mergeCell ref="L285:N285"/>
    <mergeCell ref="B286:B287"/>
    <mergeCell ref="C286:C287"/>
    <mergeCell ref="K286:K287"/>
    <mergeCell ref="L286:L287"/>
    <mergeCell ref="H307:H308"/>
    <mergeCell ref="I307:J307"/>
    <mergeCell ref="K307:K308"/>
    <mergeCell ref="L307:L308"/>
    <mergeCell ref="M307:M308"/>
    <mergeCell ref="N307:N308"/>
    <mergeCell ref="B307:B308"/>
    <mergeCell ref="C307:C308"/>
    <mergeCell ref="D307:D308"/>
    <mergeCell ref="E307:E308"/>
    <mergeCell ref="F307:F308"/>
    <mergeCell ref="G307:G308"/>
    <mergeCell ref="F328:F329"/>
    <mergeCell ref="G328:G329"/>
    <mergeCell ref="H328:H329"/>
    <mergeCell ref="I328:J328"/>
    <mergeCell ref="K328:K329"/>
    <mergeCell ref="L328:L329"/>
    <mergeCell ref="A326:A329"/>
    <mergeCell ref="B326:D327"/>
    <mergeCell ref="E326:G327"/>
    <mergeCell ref="H326:N326"/>
    <mergeCell ref="H327:K327"/>
    <mergeCell ref="L327:N327"/>
    <mergeCell ref="B328:B329"/>
    <mergeCell ref="C328:C329"/>
    <mergeCell ref="D328:D329"/>
    <mergeCell ref="E328:E329"/>
    <mergeCell ref="M328:M329"/>
    <mergeCell ref="N328:N329"/>
    <mergeCell ref="M349:M350"/>
    <mergeCell ref="N349:N350"/>
    <mergeCell ref="A368:A371"/>
    <mergeCell ref="B368:D369"/>
    <mergeCell ref="E368:G369"/>
    <mergeCell ref="H368:N368"/>
    <mergeCell ref="H369:K369"/>
    <mergeCell ref="L369:N369"/>
    <mergeCell ref="D349:D350"/>
    <mergeCell ref="E349:E350"/>
    <mergeCell ref="F349:F350"/>
    <mergeCell ref="G349:G350"/>
    <mergeCell ref="H349:H350"/>
    <mergeCell ref="I349:J349"/>
    <mergeCell ref="A347:A350"/>
    <mergeCell ref="B347:D348"/>
    <mergeCell ref="E347:G348"/>
    <mergeCell ref="H347:N347"/>
    <mergeCell ref="H348:K348"/>
    <mergeCell ref="L348:N348"/>
    <mergeCell ref="B349:B350"/>
    <mergeCell ref="C349:C350"/>
    <mergeCell ref="K349:K350"/>
    <mergeCell ref="L349:L350"/>
    <mergeCell ref="H370:H371"/>
    <mergeCell ref="I370:J370"/>
    <mergeCell ref="K370:K371"/>
    <mergeCell ref="L370:L371"/>
    <mergeCell ref="M370:M371"/>
    <mergeCell ref="N370:N371"/>
    <mergeCell ref="B370:B371"/>
    <mergeCell ref="C370:C371"/>
    <mergeCell ref="D370:D371"/>
    <mergeCell ref="E370:E371"/>
    <mergeCell ref="F370:F371"/>
    <mergeCell ref="G370:G371"/>
    <mergeCell ref="F391:F392"/>
    <mergeCell ref="G391:G392"/>
    <mergeCell ref="H391:H392"/>
    <mergeCell ref="I391:J391"/>
    <mergeCell ref="K391:K392"/>
    <mergeCell ref="L391:L392"/>
    <mergeCell ref="A389:A392"/>
    <mergeCell ref="B389:D390"/>
    <mergeCell ref="E389:G390"/>
    <mergeCell ref="H389:N389"/>
    <mergeCell ref="H390:K390"/>
    <mergeCell ref="L390:N390"/>
    <mergeCell ref="B391:B392"/>
    <mergeCell ref="C391:C392"/>
    <mergeCell ref="D391:D392"/>
    <mergeCell ref="E391:E392"/>
    <mergeCell ref="M391:M392"/>
    <mergeCell ref="N391:N392"/>
    <mergeCell ref="M412:M413"/>
    <mergeCell ref="N412:N413"/>
    <mergeCell ref="A431:A434"/>
    <mergeCell ref="B431:D432"/>
    <mergeCell ref="E431:G432"/>
    <mergeCell ref="H431:N431"/>
    <mergeCell ref="H432:K432"/>
    <mergeCell ref="L432:N432"/>
    <mergeCell ref="D412:D413"/>
    <mergeCell ref="E412:E413"/>
    <mergeCell ref="F412:F413"/>
    <mergeCell ref="G412:G413"/>
    <mergeCell ref="H412:H413"/>
    <mergeCell ref="I412:J412"/>
    <mergeCell ref="A410:A413"/>
    <mergeCell ref="B410:D411"/>
    <mergeCell ref="E410:G411"/>
    <mergeCell ref="H410:N410"/>
    <mergeCell ref="H411:K411"/>
    <mergeCell ref="L411:N411"/>
    <mergeCell ref="B412:B413"/>
    <mergeCell ref="C412:C413"/>
    <mergeCell ref="K412:K413"/>
    <mergeCell ref="L412:L413"/>
    <mergeCell ref="H433:H434"/>
    <mergeCell ref="I433:J433"/>
    <mergeCell ref="K433:K434"/>
    <mergeCell ref="L433:L434"/>
    <mergeCell ref="M433:M434"/>
    <mergeCell ref="N433:N434"/>
    <mergeCell ref="B433:B434"/>
    <mergeCell ref="C433:C434"/>
    <mergeCell ref="D433:D434"/>
    <mergeCell ref="E433:E434"/>
    <mergeCell ref="F433:F434"/>
    <mergeCell ref="G433:G434"/>
    <mergeCell ref="F454:F455"/>
    <mergeCell ref="G454:G455"/>
    <mergeCell ref="H454:H455"/>
    <mergeCell ref="I454:J454"/>
    <mergeCell ref="K454:K455"/>
    <mergeCell ref="L454:L455"/>
    <mergeCell ref="A452:A455"/>
    <mergeCell ref="B452:D453"/>
    <mergeCell ref="E452:G453"/>
    <mergeCell ref="H452:N452"/>
    <mergeCell ref="H453:K453"/>
    <mergeCell ref="L453:N453"/>
    <mergeCell ref="B454:B455"/>
    <mergeCell ref="C454:C455"/>
    <mergeCell ref="D454:D455"/>
    <mergeCell ref="E454:E455"/>
    <mergeCell ref="M454:M455"/>
    <mergeCell ref="N454:N455"/>
    <mergeCell ref="M475:M476"/>
    <mergeCell ref="N475:N476"/>
    <mergeCell ref="A494:A497"/>
    <mergeCell ref="B494:D495"/>
    <mergeCell ref="E494:G495"/>
    <mergeCell ref="H494:N494"/>
    <mergeCell ref="H495:K495"/>
    <mergeCell ref="L495:N495"/>
    <mergeCell ref="D475:D476"/>
    <mergeCell ref="E475:E476"/>
    <mergeCell ref="F475:F476"/>
    <mergeCell ref="G475:G476"/>
    <mergeCell ref="H475:H476"/>
    <mergeCell ref="I475:J475"/>
    <mergeCell ref="A473:A476"/>
    <mergeCell ref="B473:D474"/>
    <mergeCell ref="E473:G474"/>
    <mergeCell ref="H473:N473"/>
    <mergeCell ref="H474:K474"/>
    <mergeCell ref="L474:N474"/>
    <mergeCell ref="B475:B476"/>
    <mergeCell ref="C475:C476"/>
    <mergeCell ref="K475:K476"/>
    <mergeCell ref="L475:L476"/>
    <mergeCell ref="H496:H497"/>
    <mergeCell ref="I496:J496"/>
    <mergeCell ref="K496:K497"/>
    <mergeCell ref="L496:L497"/>
    <mergeCell ref="M496:M497"/>
    <mergeCell ref="N496:N497"/>
    <mergeCell ref="B496:B497"/>
    <mergeCell ref="C496:C497"/>
    <mergeCell ref="D496:D497"/>
    <mergeCell ref="E496:E497"/>
    <mergeCell ref="F496:F497"/>
    <mergeCell ref="G496:G497"/>
    <mergeCell ref="F517:F518"/>
    <mergeCell ref="G517:G518"/>
    <mergeCell ref="H517:H518"/>
    <mergeCell ref="I517:J517"/>
    <mergeCell ref="K517:K518"/>
    <mergeCell ref="L517:L518"/>
    <mergeCell ref="A515:A518"/>
    <mergeCell ref="B515:D516"/>
    <mergeCell ref="E515:G516"/>
    <mergeCell ref="H515:N515"/>
    <mergeCell ref="H516:K516"/>
    <mergeCell ref="L516:N516"/>
    <mergeCell ref="B517:B518"/>
    <mergeCell ref="C517:C518"/>
    <mergeCell ref="D517:D518"/>
    <mergeCell ref="E517:E518"/>
    <mergeCell ref="M517:M518"/>
    <mergeCell ref="N517:N518"/>
    <mergeCell ref="M538:M539"/>
    <mergeCell ref="N538:N539"/>
    <mergeCell ref="A557:A560"/>
    <mergeCell ref="B557:D558"/>
    <mergeCell ref="E557:G558"/>
    <mergeCell ref="H557:N557"/>
    <mergeCell ref="H558:K558"/>
    <mergeCell ref="L558:N558"/>
    <mergeCell ref="D538:D539"/>
    <mergeCell ref="E538:E539"/>
    <mergeCell ref="F538:F539"/>
    <mergeCell ref="G538:G539"/>
    <mergeCell ref="H538:H539"/>
    <mergeCell ref="I538:J538"/>
    <mergeCell ref="A536:A539"/>
    <mergeCell ref="B536:D537"/>
    <mergeCell ref="E536:G537"/>
    <mergeCell ref="H536:N536"/>
    <mergeCell ref="H537:K537"/>
    <mergeCell ref="L537:N537"/>
    <mergeCell ref="B538:B539"/>
    <mergeCell ref="C538:C539"/>
    <mergeCell ref="K538:K539"/>
    <mergeCell ref="L538:L539"/>
    <mergeCell ref="D580:D581"/>
    <mergeCell ref="E580:E581"/>
    <mergeCell ref="H559:H560"/>
    <mergeCell ref="I559:J559"/>
    <mergeCell ref="K559:K560"/>
    <mergeCell ref="L559:L560"/>
    <mergeCell ref="M559:M560"/>
    <mergeCell ref="N559:N560"/>
    <mergeCell ref="B559:B560"/>
    <mergeCell ref="C559:C560"/>
    <mergeCell ref="D559:D560"/>
    <mergeCell ref="E559:E560"/>
    <mergeCell ref="F559:F560"/>
    <mergeCell ref="G559:G560"/>
    <mergeCell ref="M580:M581"/>
    <mergeCell ref="N580:N581"/>
    <mergeCell ref="A599:A602"/>
    <mergeCell ref="B599:D600"/>
    <mergeCell ref="E599:G600"/>
    <mergeCell ref="H599:N599"/>
    <mergeCell ref="H600:K600"/>
    <mergeCell ref="L600:N600"/>
    <mergeCell ref="B601:B602"/>
    <mergeCell ref="C601:C602"/>
    <mergeCell ref="F580:F581"/>
    <mergeCell ref="G580:G581"/>
    <mergeCell ref="H580:H581"/>
    <mergeCell ref="I580:J580"/>
    <mergeCell ref="K580:K581"/>
    <mergeCell ref="L580:L581"/>
    <mergeCell ref="A578:A581"/>
    <mergeCell ref="B578:D579"/>
    <mergeCell ref="E578:G579"/>
    <mergeCell ref="H578:N578"/>
    <mergeCell ref="H579:K579"/>
    <mergeCell ref="L579:N579"/>
    <mergeCell ref="B580:B581"/>
    <mergeCell ref="C580:C581"/>
    <mergeCell ref="K601:K602"/>
    <mergeCell ref="L601:L602"/>
    <mergeCell ref="M601:M602"/>
    <mergeCell ref="N601:N602"/>
    <mergeCell ref="A620:A623"/>
    <mergeCell ref="B620:D621"/>
    <mergeCell ref="E620:G621"/>
    <mergeCell ref="H620:N620"/>
    <mergeCell ref="H621:K621"/>
    <mergeCell ref="L621:N621"/>
    <mergeCell ref="D601:D602"/>
    <mergeCell ref="E601:E602"/>
    <mergeCell ref="F601:F602"/>
    <mergeCell ref="G601:G602"/>
    <mergeCell ref="H601:H602"/>
    <mergeCell ref="I601:J601"/>
    <mergeCell ref="H622:H623"/>
    <mergeCell ref="I622:J622"/>
    <mergeCell ref="K622:K623"/>
    <mergeCell ref="L622:L623"/>
    <mergeCell ref="M622:M623"/>
    <mergeCell ref="N622:N623"/>
    <mergeCell ref="B622:B623"/>
    <mergeCell ref="C622:C623"/>
    <mergeCell ref="D622:D623"/>
    <mergeCell ref="E622:E623"/>
    <mergeCell ref="F622:F623"/>
    <mergeCell ref="G622:G623"/>
    <mergeCell ref="M643:M644"/>
    <mergeCell ref="N643:N644"/>
    <mergeCell ref="F643:F644"/>
    <mergeCell ref="G643:G644"/>
    <mergeCell ref="H643:H644"/>
    <mergeCell ref="I643:J643"/>
    <mergeCell ref="K643:K644"/>
    <mergeCell ref="L643:L644"/>
    <mergeCell ref="A641:A644"/>
    <mergeCell ref="B641:D642"/>
    <mergeCell ref="E641:G642"/>
    <mergeCell ref="H641:N641"/>
    <mergeCell ref="H642:K642"/>
    <mergeCell ref="L642:N642"/>
    <mergeCell ref="B643:B644"/>
    <mergeCell ref="C643:C644"/>
    <mergeCell ref="D643:D644"/>
    <mergeCell ref="E643:E644"/>
  </mergeCells>
  <pageMargins left="0.19685039370078741" right="0.19685039370078741" top="0.78740157480314965" bottom="0.39370078740157483" header="0.31496062992125984" footer="0.31496062992125984"/>
  <pageSetup paperSize="9" scale="58" orientation="portrait" r:id="rId1"/>
  <rowBreaks count="7" manualBreakCount="7">
    <brk id="93" max="13" man="1"/>
    <brk id="177" max="13" man="1"/>
    <brk id="261" max="13" man="1"/>
    <brk id="345" max="13" man="1"/>
    <brk id="429" max="13" man="1"/>
    <brk id="513" max="13" man="1"/>
    <brk id="59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5" zoomScaleNormal="85" workbookViewId="0"/>
  </sheetViews>
  <sheetFormatPr defaultRowHeight="12.75" x14ac:dyDescent="0.2"/>
  <cols>
    <col min="1" max="1" width="20.28515625" style="127" customWidth="1"/>
    <col min="2" max="4" width="11.42578125" style="127" customWidth="1"/>
    <col min="5" max="6" width="13.7109375" style="127" customWidth="1"/>
    <col min="7" max="16384" width="9.140625" style="127"/>
  </cols>
  <sheetData>
    <row r="1" spans="1:6" ht="15.75" x14ac:dyDescent="0.25">
      <c r="A1" s="153" t="s">
        <v>3205</v>
      </c>
    </row>
    <row r="2" spans="1:6" ht="12" customHeight="1" x14ac:dyDescent="0.25">
      <c r="A2" s="153"/>
    </row>
    <row r="3" spans="1:6" ht="15.75" x14ac:dyDescent="0.25">
      <c r="A3" s="153" t="s">
        <v>3296</v>
      </c>
    </row>
    <row r="4" spans="1:6" ht="12" customHeight="1" x14ac:dyDescent="0.25">
      <c r="A4" s="153"/>
    </row>
    <row r="5" spans="1:6" ht="15.75" x14ac:dyDescent="0.25">
      <c r="A5" s="153" t="s">
        <v>3219</v>
      </c>
    </row>
    <row r="6" spans="1:6" ht="13.5" thickBot="1" x14ac:dyDescent="0.25"/>
    <row r="7" spans="1:6" x14ac:dyDescent="0.2">
      <c r="A7" s="969" t="s">
        <v>113</v>
      </c>
      <c r="B7" s="971" t="s">
        <v>3010</v>
      </c>
      <c r="C7" s="972"/>
      <c r="D7" s="973"/>
      <c r="E7" s="974" t="s">
        <v>3011</v>
      </c>
      <c r="F7" s="975"/>
    </row>
    <row r="8" spans="1:6" ht="13.5" thickBot="1" x14ac:dyDescent="0.25">
      <c r="A8" s="970"/>
      <c r="B8" s="255" t="s">
        <v>3012</v>
      </c>
      <c r="C8" s="256" t="s">
        <v>3013</v>
      </c>
      <c r="D8" s="334" t="s">
        <v>115</v>
      </c>
      <c r="E8" s="724" t="s">
        <v>3012</v>
      </c>
      <c r="F8" s="725" t="s">
        <v>3013</v>
      </c>
    </row>
    <row r="9" spans="1:6" x14ac:dyDescent="0.2">
      <c r="A9" s="726" t="s">
        <v>121</v>
      </c>
      <c r="B9" s="727">
        <v>408447</v>
      </c>
      <c r="C9" s="728">
        <v>392105</v>
      </c>
      <c r="D9" s="729">
        <f t="shared" ref="D9:D22" si="0">SUM(B9:C9)</f>
        <v>800552</v>
      </c>
      <c r="E9" s="730">
        <v>51</v>
      </c>
      <c r="F9" s="731">
        <v>49</v>
      </c>
    </row>
    <row r="10" spans="1:6" x14ac:dyDescent="0.2">
      <c r="A10" s="732" t="s">
        <v>123</v>
      </c>
      <c r="B10" s="733">
        <v>346643</v>
      </c>
      <c r="C10" s="734">
        <v>335318</v>
      </c>
      <c r="D10" s="735">
        <f t="shared" si="0"/>
        <v>681961</v>
      </c>
      <c r="E10" s="736">
        <v>50.8</v>
      </c>
      <c r="F10" s="737">
        <v>49.2</v>
      </c>
    </row>
    <row r="11" spans="1:6" x14ac:dyDescent="0.2">
      <c r="A11" s="732" t="s">
        <v>124</v>
      </c>
      <c r="B11" s="738">
        <v>188707</v>
      </c>
      <c r="C11" s="739">
        <v>192594</v>
      </c>
      <c r="D11" s="735">
        <f t="shared" si="0"/>
        <v>381301</v>
      </c>
      <c r="E11" s="736">
        <v>49.4</v>
      </c>
      <c r="F11" s="737">
        <v>50.6</v>
      </c>
    </row>
    <row r="12" spans="1:6" x14ac:dyDescent="0.2">
      <c r="A12" s="732" t="s">
        <v>125</v>
      </c>
      <c r="B12" s="738">
        <v>159534</v>
      </c>
      <c r="C12" s="739">
        <v>161718</v>
      </c>
      <c r="D12" s="735">
        <f t="shared" si="0"/>
        <v>321252</v>
      </c>
      <c r="E12" s="736">
        <v>49.7</v>
      </c>
      <c r="F12" s="737">
        <v>50.3</v>
      </c>
    </row>
    <row r="13" spans="1:6" x14ac:dyDescent="0.2">
      <c r="A13" s="732" t="s">
        <v>126</v>
      </c>
      <c r="B13" s="738">
        <v>93922</v>
      </c>
      <c r="C13" s="739">
        <v>96039</v>
      </c>
      <c r="D13" s="735">
        <f t="shared" si="0"/>
        <v>189961</v>
      </c>
      <c r="E13" s="736">
        <v>49.6</v>
      </c>
      <c r="F13" s="737">
        <v>50.4</v>
      </c>
    </row>
    <row r="14" spans="1:6" x14ac:dyDescent="0.2">
      <c r="A14" s="732" t="s">
        <v>127</v>
      </c>
      <c r="B14" s="738">
        <v>269434</v>
      </c>
      <c r="C14" s="739">
        <v>273066</v>
      </c>
      <c r="D14" s="735">
        <f t="shared" si="0"/>
        <v>542500</v>
      </c>
      <c r="E14" s="736">
        <v>49.8</v>
      </c>
      <c r="F14" s="737">
        <v>50.2</v>
      </c>
    </row>
    <row r="15" spans="1:6" x14ac:dyDescent="0.2">
      <c r="A15" s="732" t="s">
        <v>128</v>
      </c>
      <c r="B15" s="738">
        <v>157225</v>
      </c>
      <c r="C15" s="739">
        <v>163946</v>
      </c>
      <c r="D15" s="735">
        <f t="shared" si="0"/>
        <v>321171</v>
      </c>
      <c r="E15" s="736">
        <v>49</v>
      </c>
      <c r="F15" s="737">
        <v>51</v>
      </c>
    </row>
    <row r="16" spans="1:6" x14ac:dyDescent="0.2">
      <c r="A16" s="732" t="s">
        <v>129</v>
      </c>
      <c r="B16" s="738">
        <v>156681</v>
      </c>
      <c r="C16" s="739">
        <v>158595</v>
      </c>
      <c r="D16" s="735">
        <f t="shared" si="0"/>
        <v>315276</v>
      </c>
      <c r="E16" s="736">
        <v>49.7</v>
      </c>
      <c r="F16" s="737">
        <v>50.3</v>
      </c>
    </row>
    <row r="17" spans="1:6" x14ac:dyDescent="0.2">
      <c r="A17" s="732" t="s">
        <v>130</v>
      </c>
      <c r="B17" s="738">
        <v>172550</v>
      </c>
      <c r="C17" s="739">
        <v>178220</v>
      </c>
      <c r="D17" s="735">
        <f t="shared" si="0"/>
        <v>350770</v>
      </c>
      <c r="E17" s="736">
        <v>49.2</v>
      </c>
      <c r="F17" s="737">
        <v>50.8</v>
      </c>
    </row>
    <row r="18" spans="1:6" x14ac:dyDescent="0.2">
      <c r="A18" s="732" t="s">
        <v>131</v>
      </c>
      <c r="B18" s="738">
        <v>183262</v>
      </c>
      <c r="C18" s="739">
        <v>184795</v>
      </c>
      <c r="D18" s="735">
        <f t="shared" si="0"/>
        <v>368057</v>
      </c>
      <c r="E18" s="736">
        <v>49.8</v>
      </c>
      <c r="F18" s="737">
        <v>50.2</v>
      </c>
    </row>
    <row r="19" spans="1:6" x14ac:dyDescent="0.2">
      <c r="A19" s="732" t="s">
        <v>132</v>
      </c>
      <c r="B19" s="738">
        <v>325845</v>
      </c>
      <c r="C19" s="739">
        <v>326703</v>
      </c>
      <c r="D19" s="735">
        <f t="shared" si="0"/>
        <v>652548</v>
      </c>
      <c r="E19" s="736">
        <v>49.9</v>
      </c>
      <c r="F19" s="737">
        <v>50.1</v>
      </c>
    </row>
    <row r="20" spans="1:6" x14ac:dyDescent="0.2">
      <c r="A20" s="732" t="s">
        <v>133</v>
      </c>
      <c r="B20" s="738">
        <v>126653</v>
      </c>
      <c r="C20" s="739">
        <v>120986</v>
      </c>
      <c r="D20" s="735">
        <f t="shared" si="0"/>
        <v>247639</v>
      </c>
      <c r="E20" s="736">
        <v>51.2</v>
      </c>
      <c r="F20" s="737">
        <v>48.8</v>
      </c>
    </row>
    <row r="21" spans="1:6" x14ac:dyDescent="0.2">
      <c r="A21" s="732" t="s">
        <v>134</v>
      </c>
      <c r="B21" s="738">
        <v>196442</v>
      </c>
      <c r="C21" s="739">
        <v>186490</v>
      </c>
      <c r="D21" s="735">
        <f t="shared" si="0"/>
        <v>382932</v>
      </c>
      <c r="E21" s="736">
        <v>51.3</v>
      </c>
      <c r="F21" s="737">
        <v>48.7</v>
      </c>
    </row>
    <row r="22" spans="1:6" ht="13.5" thickBot="1" x14ac:dyDescent="0.25">
      <c r="A22" s="732" t="s">
        <v>135</v>
      </c>
      <c r="B22" s="738">
        <v>179953</v>
      </c>
      <c r="C22" s="739">
        <v>182844</v>
      </c>
      <c r="D22" s="735">
        <f t="shared" si="0"/>
        <v>362797</v>
      </c>
      <c r="E22" s="736">
        <v>49.6</v>
      </c>
      <c r="F22" s="737">
        <v>50.4</v>
      </c>
    </row>
    <row r="23" spans="1:6" ht="13.5" thickBot="1" x14ac:dyDescent="0.25">
      <c r="A23" s="740" t="s">
        <v>115</v>
      </c>
      <c r="B23" s="741">
        <f>SUM(B9:B22)</f>
        <v>2965298</v>
      </c>
      <c r="C23" s="742">
        <f>SUM(C9:C22)</f>
        <v>2953419</v>
      </c>
      <c r="D23" s="743">
        <f>SUM(D9:D22)</f>
        <v>5918717</v>
      </c>
      <c r="E23" s="744">
        <v>50.1</v>
      </c>
      <c r="F23" s="745">
        <v>49.9</v>
      </c>
    </row>
  </sheetData>
  <mergeCells count="3">
    <mergeCell ref="A7:A8"/>
    <mergeCell ref="B7:D7"/>
    <mergeCell ref="E7:F7"/>
  </mergeCells>
  <pageMargins left="0.39370078740157483" right="0.39370078740157483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5" width="10.7109375" style="8" customWidth="1"/>
    <col min="6" max="6" width="10" style="8" customWidth="1"/>
    <col min="7" max="8" width="10" style="49" customWidth="1"/>
    <col min="9" max="9" width="10" style="8" customWidth="1"/>
    <col min="10" max="10" width="10" style="49" customWidth="1"/>
    <col min="11" max="11" width="10" style="8" customWidth="1"/>
    <col min="12" max="16384" width="9.140625" style="8"/>
  </cols>
  <sheetData>
    <row r="1" spans="1:12" ht="15.75" x14ac:dyDescent="0.25">
      <c r="A1" s="3" t="s">
        <v>107</v>
      </c>
      <c r="B1" s="3"/>
    </row>
    <row r="3" spans="1:12" ht="15.75" x14ac:dyDescent="0.25">
      <c r="A3" s="3" t="s">
        <v>3329</v>
      </c>
      <c r="B3" s="3"/>
    </row>
    <row r="4" spans="1:12" x14ac:dyDescent="0.2">
      <c r="A4" s="9"/>
      <c r="B4" s="9"/>
    </row>
    <row r="5" spans="1:12" x14ac:dyDescent="0.2">
      <c r="A5" s="10" t="s">
        <v>416</v>
      </c>
      <c r="B5" s="10"/>
    </row>
    <row r="6" spans="1:12" x14ac:dyDescent="0.2">
      <c r="A6" s="10" t="s">
        <v>111</v>
      </c>
      <c r="B6" s="10"/>
    </row>
    <row r="7" spans="1:12" x14ac:dyDescent="0.2">
      <c r="A7" s="10"/>
      <c r="B7" s="10"/>
    </row>
    <row r="8" spans="1:12" x14ac:dyDescent="0.2">
      <c r="A8" s="10"/>
      <c r="B8" s="10"/>
    </row>
    <row r="9" spans="1:12" x14ac:dyDescent="0.2">
      <c r="A9" s="10"/>
      <c r="B9" s="10"/>
    </row>
    <row r="10" spans="1:12" ht="13.5" thickBot="1" x14ac:dyDescent="0.25">
      <c r="A10" s="11" t="s">
        <v>417</v>
      </c>
      <c r="D10" s="51"/>
    </row>
    <row r="11" spans="1:12" ht="12.75" customHeight="1" x14ac:dyDescent="0.2">
      <c r="A11" s="1021" t="s">
        <v>113</v>
      </c>
      <c r="B11" s="1024" t="s">
        <v>379</v>
      </c>
      <c r="C11" s="1025"/>
      <c r="D11" s="1026"/>
      <c r="E11" s="1030" t="s">
        <v>8</v>
      </c>
      <c r="F11" s="1036" t="s">
        <v>380</v>
      </c>
      <c r="G11" s="1016"/>
      <c r="H11" s="1016"/>
      <c r="I11" s="1016"/>
      <c r="J11" s="1016"/>
      <c r="K11" s="1037"/>
    </row>
    <row r="12" spans="1:12" ht="12.75" customHeight="1" x14ac:dyDescent="0.2">
      <c r="A12" s="1022"/>
      <c r="B12" s="1027"/>
      <c r="C12" s="1028"/>
      <c r="D12" s="1029"/>
      <c r="E12" s="1031"/>
      <c r="F12" s="1038" t="s">
        <v>114</v>
      </c>
      <c r="G12" s="1019"/>
      <c r="H12" s="1019"/>
      <c r="I12" s="1019" t="s">
        <v>338</v>
      </c>
      <c r="J12" s="1019"/>
      <c r="K12" s="1039"/>
    </row>
    <row r="13" spans="1:12" ht="26.25" thickBot="1" x14ac:dyDescent="0.25">
      <c r="A13" s="1023"/>
      <c r="B13" s="67" t="s">
        <v>339</v>
      </c>
      <c r="C13" s="13" t="s">
        <v>340</v>
      </c>
      <c r="D13" s="14" t="s">
        <v>341</v>
      </c>
      <c r="E13" s="1032"/>
      <c r="F13" s="67" t="s">
        <v>118</v>
      </c>
      <c r="G13" s="52" t="s">
        <v>119</v>
      </c>
      <c r="H13" s="52" t="s">
        <v>344</v>
      </c>
      <c r="I13" s="13" t="s">
        <v>118</v>
      </c>
      <c r="J13" s="52" t="s">
        <v>119</v>
      </c>
      <c r="K13" s="68" t="s">
        <v>344</v>
      </c>
    </row>
    <row r="14" spans="1:12" ht="12.75" customHeight="1" x14ac:dyDescent="0.2">
      <c r="A14" s="53" t="s">
        <v>121</v>
      </c>
      <c r="B14" s="18">
        <v>2</v>
      </c>
      <c r="C14" s="19">
        <v>3</v>
      </c>
      <c r="D14" s="20">
        <v>34</v>
      </c>
      <c r="E14" s="77">
        <v>1299</v>
      </c>
      <c r="F14" s="18">
        <v>139</v>
      </c>
      <c r="G14" s="78">
        <v>120.02</v>
      </c>
      <c r="H14" s="78">
        <v>40.9252624562573</v>
      </c>
      <c r="I14" s="19">
        <v>685</v>
      </c>
      <c r="J14" s="78">
        <v>643.5</v>
      </c>
      <c r="K14" s="79">
        <v>46.127956487956503</v>
      </c>
      <c r="L14" s="41" t="str">
        <f>IF(F14=0,IF(D14=0,"","X"),"")</f>
        <v/>
      </c>
    </row>
    <row r="15" spans="1:12" x14ac:dyDescent="0.2">
      <c r="A15" s="58" t="s">
        <v>123</v>
      </c>
      <c r="B15" s="24">
        <v>1</v>
      </c>
      <c r="C15" s="25">
        <v>1</v>
      </c>
      <c r="D15" s="26">
        <v>15</v>
      </c>
      <c r="E15" s="69">
        <v>603</v>
      </c>
      <c r="F15" s="24">
        <v>33</v>
      </c>
      <c r="G15" s="61">
        <v>30.9</v>
      </c>
      <c r="H15" s="61">
        <v>44.555016181229803</v>
      </c>
      <c r="I15" s="25">
        <v>303</v>
      </c>
      <c r="J15" s="61">
        <v>300.60000000000002</v>
      </c>
      <c r="K15" s="47">
        <v>45.076846307385203</v>
      </c>
      <c r="L15" s="41" t="str">
        <f t="shared" ref="L15:L78" si="0">IF(F15=0,IF(D15=0,"","X"),"")</f>
        <v/>
      </c>
    </row>
    <row r="16" spans="1:12" x14ac:dyDescent="0.2">
      <c r="A16" s="58" t="s">
        <v>124</v>
      </c>
      <c r="B16" s="24">
        <v>4</v>
      </c>
      <c r="C16" s="25">
        <v>4</v>
      </c>
      <c r="D16" s="26">
        <v>6</v>
      </c>
      <c r="E16" s="69">
        <v>399</v>
      </c>
      <c r="F16" s="24">
        <v>42</v>
      </c>
      <c r="G16" s="61">
        <v>25.64</v>
      </c>
      <c r="H16" s="61">
        <v>45.811622464898598</v>
      </c>
      <c r="I16" s="25">
        <v>201</v>
      </c>
      <c r="J16" s="61">
        <v>194.62</v>
      </c>
      <c r="K16" s="47">
        <v>47.232298838762702</v>
      </c>
      <c r="L16" s="41" t="str">
        <f t="shared" si="0"/>
        <v/>
      </c>
    </row>
    <row r="17" spans="1:12" x14ac:dyDescent="0.2">
      <c r="A17" s="58" t="s">
        <v>125</v>
      </c>
      <c r="B17" s="24">
        <v>1</v>
      </c>
      <c r="C17" s="25">
        <v>1</v>
      </c>
      <c r="D17" s="26">
        <v>2</v>
      </c>
      <c r="E17" s="69">
        <v>1210</v>
      </c>
      <c r="F17" s="24">
        <v>72</v>
      </c>
      <c r="G17" s="61">
        <v>59.76</v>
      </c>
      <c r="H17" s="61">
        <v>45.831994645247697</v>
      </c>
      <c r="I17" s="25">
        <v>726</v>
      </c>
      <c r="J17" s="61">
        <v>710.25</v>
      </c>
      <c r="K17" s="47">
        <v>45.400105596620897</v>
      </c>
      <c r="L17" s="41" t="str">
        <f t="shared" si="0"/>
        <v/>
      </c>
    </row>
    <row r="18" spans="1:12" x14ac:dyDescent="0.2">
      <c r="A18" s="58" t="s">
        <v>126</v>
      </c>
      <c r="B18" s="24">
        <v>0</v>
      </c>
      <c r="C18" s="25">
        <v>0</v>
      </c>
      <c r="D18" s="26">
        <v>0</v>
      </c>
      <c r="E18" s="69">
        <v>0</v>
      </c>
      <c r="F18" s="24">
        <v>0</v>
      </c>
      <c r="G18" s="61">
        <v>0</v>
      </c>
      <c r="H18" s="61">
        <v>0</v>
      </c>
      <c r="I18" s="25">
        <v>0</v>
      </c>
      <c r="J18" s="61">
        <v>0</v>
      </c>
      <c r="K18" s="47">
        <v>0</v>
      </c>
      <c r="L18" s="41" t="str">
        <f t="shared" si="0"/>
        <v/>
      </c>
    </row>
    <row r="19" spans="1:12" x14ac:dyDescent="0.2">
      <c r="A19" s="58" t="s">
        <v>127</v>
      </c>
      <c r="B19" s="24">
        <v>4</v>
      </c>
      <c r="C19" s="25">
        <v>4</v>
      </c>
      <c r="D19" s="26">
        <v>19</v>
      </c>
      <c r="E19" s="69">
        <v>717</v>
      </c>
      <c r="F19" s="24">
        <v>46</v>
      </c>
      <c r="G19" s="61">
        <v>36.65</v>
      </c>
      <c r="H19" s="61">
        <v>42.489085948158298</v>
      </c>
      <c r="I19" s="25">
        <v>397</v>
      </c>
      <c r="J19" s="61">
        <v>387.39</v>
      </c>
      <c r="K19" s="47">
        <v>44.924559229716799</v>
      </c>
      <c r="L19" s="41" t="str">
        <f t="shared" si="0"/>
        <v/>
      </c>
    </row>
    <row r="20" spans="1:12" x14ac:dyDescent="0.2">
      <c r="A20" s="58" t="s">
        <v>128</v>
      </c>
      <c r="B20" s="24">
        <v>0</v>
      </c>
      <c r="C20" s="25">
        <v>0</v>
      </c>
      <c r="D20" s="26">
        <v>0</v>
      </c>
      <c r="E20" s="69">
        <v>0</v>
      </c>
      <c r="F20" s="24">
        <v>0</v>
      </c>
      <c r="G20" s="61">
        <v>0</v>
      </c>
      <c r="H20" s="61">
        <v>0</v>
      </c>
      <c r="I20" s="25">
        <v>0</v>
      </c>
      <c r="J20" s="61">
        <v>0</v>
      </c>
      <c r="K20" s="47">
        <v>0</v>
      </c>
      <c r="L20" s="41" t="str">
        <f t="shared" si="0"/>
        <v/>
      </c>
    </row>
    <row r="21" spans="1:12" x14ac:dyDescent="0.2">
      <c r="A21" s="58" t="s">
        <v>129</v>
      </c>
      <c r="B21" s="24">
        <v>1</v>
      </c>
      <c r="C21" s="25">
        <v>1</v>
      </c>
      <c r="D21" s="26">
        <v>1</v>
      </c>
      <c r="E21" s="69">
        <v>56</v>
      </c>
      <c r="F21" s="24">
        <v>5</v>
      </c>
      <c r="G21" s="61">
        <v>2.2000000000000002</v>
      </c>
      <c r="H21" s="61">
        <v>37.181818181818201</v>
      </c>
      <c r="I21" s="25">
        <v>29</v>
      </c>
      <c r="J21" s="61">
        <v>26.8</v>
      </c>
      <c r="K21" s="47">
        <v>49.925373134328403</v>
      </c>
      <c r="L21" s="41" t="str">
        <f t="shared" si="0"/>
        <v/>
      </c>
    </row>
    <row r="22" spans="1:12" x14ac:dyDescent="0.2">
      <c r="A22" s="58" t="s">
        <v>130</v>
      </c>
      <c r="B22" s="24">
        <v>1</v>
      </c>
      <c r="C22" s="25">
        <v>1</v>
      </c>
      <c r="D22" s="26">
        <v>1</v>
      </c>
      <c r="E22" s="69">
        <v>36</v>
      </c>
      <c r="F22" s="24">
        <v>4</v>
      </c>
      <c r="G22" s="61">
        <v>1.44</v>
      </c>
      <c r="H22" s="61">
        <v>58.8541666666667</v>
      </c>
      <c r="I22" s="25">
        <v>19</v>
      </c>
      <c r="J22" s="61">
        <v>17.11</v>
      </c>
      <c r="K22" s="47">
        <v>42.782875511396803</v>
      </c>
      <c r="L22" s="41" t="str">
        <f t="shared" si="0"/>
        <v/>
      </c>
    </row>
    <row r="23" spans="1:12" x14ac:dyDescent="0.2">
      <c r="A23" s="58" t="s">
        <v>131</v>
      </c>
      <c r="B23" s="24">
        <v>4</v>
      </c>
      <c r="C23" s="25">
        <v>4</v>
      </c>
      <c r="D23" s="26">
        <v>31</v>
      </c>
      <c r="E23" s="69">
        <v>1325</v>
      </c>
      <c r="F23" s="24">
        <v>108</v>
      </c>
      <c r="G23" s="61">
        <v>82.1</v>
      </c>
      <c r="H23" s="61">
        <v>43.829110840438503</v>
      </c>
      <c r="I23" s="25">
        <v>782</v>
      </c>
      <c r="J23" s="61">
        <v>766.25</v>
      </c>
      <c r="K23" s="47">
        <v>42.472176182707997</v>
      </c>
      <c r="L23" s="41" t="str">
        <f t="shared" si="0"/>
        <v/>
      </c>
    </row>
    <row r="24" spans="1:12" x14ac:dyDescent="0.2">
      <c r="A24" s="58" t="s">
        <v>132</v>
      </c>
      <c r="B24" s="24">
        <v>1</v>
      </c>
      <c r="C24" s="25">
        <v>1</v>
      </c>
      <c r="D24" s="26">
        <v>21</v>
      </c>
      <c r="E24" s="69">
        <v>714</v>
      </c>
      <c r="F24" s="24">
        <v>45</v>
      </c>
      <c r="G24" s="61">
        <v>39.79</v>
      </c>
      <c r="H24" s="61">
        <v>42.7555918572506</v>
      </c>
      <c r="I24" s="25">
        <v>321</v>
      </c>
      <c r="J24" s="61">
        <v>317.2</v>
      </c>
      <c r="K24" s="47">
        <v>47.556746532156403</v>
      </c>
      <c r="L24" s="41" t="str">
        <f t="shared" si="0"/>
        <v/>
      </c>
    </row>
    <row r="25" spans="1:12" x14ac:dyDescent="0.2">
      <c r="A25" s="58" t="s">
        <v>133</v>
      </c>
      <c r="B25" s="24">
        <v>2</v>
      </c>
      <c r="C25" s="25">
        <v>2</v>
      </c>
      <c r="D25" s="26">
        <v>9</v>
      </c>
      <c r="E25" s="69">
        <v>652</v>
      </c>
      <c r="F25" s="24">
        <v>44</v>
      </c>
      <c r="G25" s="61">
        <v>35.130000000000003</v>
      </c>
      <c r="H25" s="61">
        <v>47.006404782237396</v>
      </c>
      <c r="I25" s="25">
        <v>376</v>
      </c>
      <c r="J25" s="61">
        <v>372.3</v>
      </c>
      <c r="K25" s="47">
        <v>46.523099650819198</v>
      </c>
      <c r="L25" s="41" t="str">
        <f t="shared" si="0"/>
        <v/>
      </c>
    </row>
    <row r="26" spans="1:12" x14ac:dyDescent="0.2">
      <c r="A26" s="58" t="s">
        <v>134</v>
      </c>
      <c r="B26" s="24">
        <v>1</v>
      </c>
      <c r="C26" s="25">
        <v>1</v>
      </c>
      <c r="D26" s="26">
        <v>7</v>
      </c>
      <c r="E26" s="69">
        <v>863</v>
      </c>
      <c r="F26" s="24">
        <v>68</v>
      </c>
      <c r="G26" s="61">
        <v>46.24</v>
      </c>
      <c r="H26" s="61">
        <v>44.5990484429066</v>
      </c>
      <c r="I26" s="25">
        <v>458</v>
      </c>
      <c r="J26" s="61">
        <v>449.07</v>
      </c>
      <c r="K26" s="47">
        <v>44.931202262453503</v>
      </c>
      <c r="L26" s="41" t="str">
        <f t="shared" si="0"/>
        <v/>
      </c>
    </row>
    <row r="27" spans="1:12" ht="13.5" thickBot="1" x14ac:dyDescent="0.25">
      <c r="A27" s="71" t="s">
        <v>135</v>
      </c>
      <c r="B27" s="24">
        <v>1</v>
      </c>
      <c r="C27" s="25">
        <v>1</v>
      </c>
      <c r="D27" s="26">
        <v>12</v>
      </c>
      <c r="E27" s="80">
        <v>947</v>
      </c>
      <c r="F27" s="29">
        <v>42</v>
      </c>
      <c r="G27" s="74">
        <v>39.85</v>
      </c>
      <c r="H27" s="74">
        <v>44.265370138017602</v>
      </c>
      <c r="I27" s="30">
        <v>476</v>
      </c>
      <c r="J27" s="74">
        <v>465.62</v>
      </c>
      <c r="K27" s="48">
        <v>44.798097160774901</v>
      </c>
      <c r="L27" s="41" t="str">
        <f t="shared" si="0"/>
        <v/>
      </c>
    </row>
    <row r="28" spans="1:12" ht="13.5" thickBot="1" x14ac:dyDescent="0.25">
      <c r="A28" s="1193" t="s">
        <v>115</v>
      </c>
      <c r="B28" s="1186">
        <v>23</v>
      </c>
      <c r="C28" s="1187">
        <v>24</v>
      </c>
      <c r="D28" s="1188">
        <v>158</v>
      </c>
      <c r="E28" s="1196">
        <v>8821</v>
      </c>
      <c r="F28" s="1186">
        <v>647</v>
      </c>
      <c r="G28" s="1189">
        <v>519.72</v>
      </c>
      <c r="H28" s="1189">
        <v>43.68</v>
      </c>
      <c r="I28" s="1187">
        <v>4771</v>
      </c>
      <c r="J28" s="1189">
        <v>4650.71</v>
      </c>
      <c r="K28" s="1191">
        <v>45.18</v>
      </c>
      <c r="L28" s="41" t="str">
        <f t="shared" si="0"/>
        <v/>
      </c>
    </row>
    <row r="29" spans="1:12" x14ac:dyDescent="0.2">
      <c r="L29" s="41" t="str">
        <f t="shared" si="0"/>
        <v/>
      </c>
    </row>
    <row r="30" spans="1:12" ht="13.5" thickBot="1" x14ac:dyDescent="0.25">
      <c r="A30" s="11" t="s">
        <v>418</v>
      </c>
      <c r="D30" s="51"/>
      <c r="L30" s="41" t="str">
        <f t="shared" si="0"/>
        <v/>
      </c>
    </row>
    <row r="31" spans="1:12" ht="12.75" customHeight="1" x14ac:dyDescent="0.2">
      <c r="A31" s="1002" t="s">
        <v>113</v>
      </c>
      <c r="B31" s="1024" t="s">
        <v>379</v>
      </c>
      <c r="C31" s="1025"/>
      <c r="D31" s="1026"/>
      <c r="E31" s="1054" t="s">
        <v>8</v>
      </c>
      <c r="F31" s="1036" t="s">
        <v>380</v>
      </c>
      <c r="G31" s="1016"/>
      <c r="H31" s="1016"/>
      <c r="I31" s="1016"/>
      <c r="J31" s="1016"/>
      <c r="K31" s="1037"/>
      <c r="L31" s="41" t="str">
        <f t="shared" si="0"/>
        <v/>
      </c>
    </row>
    <row r="32" spans="1:12" ht="12.75" customHeight="1" x14ac:dyDescent="0.2">
      <c r="A32" s="1057"/>
      <c r="B32" s="1027"/>
      <c r="C32" s="1028"/>
      <c r="D32" s="1029"/>
      <c r="E32" s="1055"/>
      <c r="F32" s="1038" t="s">
        <v>114</v>
      </c>
      <c r="G32" s="1019"/>
      <c r="H32" s="1019"/>
      <c r="I32" s="1019" t="s">
        <v>338</v>
      </c>
      <c r="J32" s="1019"/>
      <c r="K32" s="1039"/>
      <c r="L32" s="41" t="str">
        <f t="shared" si="0"/>
        <v/>
      </c>
    </row>
    <row r="33" spans="1:12" ht="26.25" thickBot="1" x14ac:dyDescent="0.25">
      <c r="A33" s="1003"/>
      <c r="B33" s="67" t="s">
        <v>339</v>
      </c>
      <c r="C33" s="13" t="s">
        <v>340</v>
      </c>
      <c r="D33" s="14" t="s">
        <v>341</v>
      </c>
      <c r="E33" s="1056"/>
      <c r="F33" s="67" t="s">
        <v>118</v>
      </c>
      <c r="G33" s="52" t="s">
        <v>119</v>
      </c>
      <c r="H33" s="52" t="s">
        <v>344</v>
      </c>
      <c r="I33" s="13" t="s">
        <v>118</v>
      </c>
      <c r="J33" s="52" t="s">
        <v>119</v>
      </c>
      <c r="K33" s="68" t="s">
        <v>344</v>
      </c>
      <c r="L33" s="41" t="str">
        <f t="shared" si="0"/>
        <v/>
      </c>
    </row>
    <row r="34" spans="1:12" ht="12.75" customHeight="1" x14ac:dyDescent="0.2">
      <c r="A34" s="17" t="s">
        <v>121</v>
      </c>
      <c r="B34" s="18">
        <v>6</v>
      </c>
      <c r="C34" s="19">
        <v>6</v>
      </c>
      <c r="D34" s="20">
        <v>6</v>
      </c>
      <c r="E34" s="77">
        <v>296</v>
      </c>
      <c r="F34" s="18">
        <v>35</v>
      </c>
      <c r="G34" s="78">
        <v>20.6</v>
      </c>
      <c r="H34" s="78">
        <v>45.201456310679603</v>
      </c>
      <c r="I34" s="19">
        <v>224</v>
      </c>
      <c r="J34" s="78">
        <v>183</v>
      </c>
      <c r="K34" s="79">
        <v>45.128142076502698</v>
      </c>
      <c r="L34" s="41" t="str">
        <f t="shared" si="0"/>
        <v/>
      </c>
    </row>
    <row r="35" spans="1:12" x14ac:dyDescent="0.2">
      <c r="A35" s="23" t="s">
        <v>123</v>
      </c>
      <c r="B35" s="24">
        <v>6</v>
      </c>
      <c r="C35" s="25">
        <v>6</v>
      </c>
      <c r="D35" s="26">
        <v>6</v>
      </c>
      <c r="E35" s="69">
        <v>508</v>
      </c>
      <c r="F35" s="24">
        <v>32</v>
      </c>
      <c r="G35" s="61">
        <v>18.59</v>
      </c>
      <c r="H35" s="61">
        <v>42.914201183431999</v>
      </c>
      <c r="I35" s="25">
        <v>220</v>
      </c>
      <c r="J35" s="61">
        <v>197.3</v>
      </c>
      <c r="K35" s="47">
        <v>45.178560567663503</v>
      </c>
      <c r="L35" s="41" t="str">
        <f t="shared" si="0"/>
        <v/>
      </c>
    </row>
    <row r="36" spans="1:12" x14ac:dyDescent="0.2">
      <c r="A36" s="23" t="s">
        <v>124</v>
      </c>
      <c r="B36" s="24">
        <v>0</v>
      </c>
      <c r="C36" s="25">
        <v>0</v>
      </c>
      <c r="D36" s="26">
        <v>0</v>
      </c>
      <c r="E36" s="69">
        <v>0</v>
      </c>
      <c r="F36" s="24">
        <v>0</v>
      </c>
      <c r="G36" s="61">
        <v>0</v>
      </c>
      <c r="H36" s="61">
        <v>0</v>
      </c>
      <c r="I36" s="25">
        <v>0</v>
      </c>
      <c r="J36" s="61">
        <v>0</v>
      </c>
      <c r="K36" s="47">
        <v>0</v>
      </c>
      <c r="L36" s="41" t="str">
        <f t="shared" si="0"/>
        <v/>
      </c>
    </row>
    <row r="37" spans="1:12" x14ac:dyDescent="0.2">
      <c r="A37" s="23" t="s">
        <v>125</v>
      </c>
      <c r="B37" s="24">
        <v>0</v>
      </c>
      <c r="C37" s="25">
        <v>0</v>
      </c>
      <c r="D37" s="26">
        <v>0</v>
      </c>
      <c r="E37" s="69">
        <v>0</v>
      </c>
      <c r="F37" s="24">
        <v>0</v>
      </c>
      <c r="G37" s="61">
        <v>0</v>
      </c>
      <c r="H37" s="61">
        <v>0</v>
      </c>
      <c r="I37" s="25">
        <v>0</v>
      </c>
      <c r="J37" s="61">
        <v>0</v>
      </c>
      <c r="K37" s="47">
        <v>0</v>
      </c>
      <c r="L37" s="41" t="str">
        <f t="shared" si="0"/>
        <v/>
      </c>
    </row>
    <row r="38" spans="1:12" x14ac:dyDescent="0.2">
      <c r="A38" s="23" t="s">
        <v>126</v>
      </c>
      <c r="B38" s="24">
        <v>0</v>
      </c>
      <c r="C38" s="25">
        <v>0</v>
      </c>
      <c r="D38" s="26">
        <v>0</v>
      </c>
      <c r="E38" s="69">
        <v>0</v>
      </c>
      <c r="F38" s="24">
        <v>0</v>
      </c>
      <c r="G38" s="61">
        <v>0</v>
      </c>
      <c r="H38" s="61">
        <v>0</v>
      </c>
      <c r="I38" s="25">
        <v>0</v>
      </c>
      <c r="J38" s="61">
        <v>0</v>
      </c>
      <c r="K38" s="47">
        <v>0</v>
      </c>
      <c r="L38" s="41" t="str">
        <f t="shared" si="0"/>
        <v/>
      </c>
    </row>
    <row r="39" spans="1:12" x14ac:dyDescent="0.2">
      <c r="A39" s="23" t="s">
        <v>127</v>
      </c>
      <c r="B39" s="24">
        <v>1</v>
      </c>
      <c r="C39" s="25">
        <v>1</v>
      </c>
      <c r="D39" s="26">
        <v>1</v>
      </c>
      <c r="E39" s="69">
        <v>46</v>
      </c>
      <c r="F39" s="24">
        <v>4</v>
      </c>
      <c r="G39" s="61">
        <v>2.35</v>
      </c>
      <c r="H39" s="61">
        <v>48.393617021276597</v>
      </c>
      <c r="I39" s="25">
        <v>23</v>
      </c>
      <c r="J39" s="61">
        <v>18.649999999999999</v>
      </c>
      <c r="K39" s="47">
        <v>54.768096514745302</v>
      </c>
      <c r="L39" s="41" t="str">
        <f t="shared" si="0"/>
        <v/>
      </c>
    </row>
    <row r="40" spans="1:12" x14ac:dyDescent="0.2">
      <c r="A40" s="23" t="s">
        <v>128</v>
      </c>
      <c r="B40" s="24">
        <v>0</v>
      </c>
      <c r="C40" s="25">
        <v>0</v>
      </c>
      <c r="D40" s="26">
        <v>0</v>
      </c>
      <c r="E40" s="69">
        <v>0</v>
      </c>
      <c r="F40" s="24">
        <v>0</v>
      </c>
      <c r="G40" s="61">
        <v>0</v>
      </c>
      <c r="H40" s="61">
        <v>0</v>
      </c>
      <c r="I40" s="25">
        <v>0</v>
      </c>
      <c r="J40" s="61">
        <v>0</v>
      </c>
      <c r="K40" s="47">
        <v>0</v>
      </c>
      <c r="L40" s="41" t="str">
        <f t="shared" si="0"/>
        <v/>
      </c>
    </row>
    <row r="41" spans="1:12" x14ac:dyDescent="0.2">
      <c r="A41" s="23" t="s">
        <v>129</v>
      </c>
      <c r="B41" s="24">
        <v>2</v>
      </c>
      <c r="C41" s="25">
        <v>2</v>
      </c>
      <c r="D41" s="26">
        <v>6</v>
      </c>
      <c r="E41" s="69">
        <v>299</v>
      </c>
      <c r="F41" s="24">
        <v>19</v>
      </c>
      <c r="G41" s="61">
        <v>13.84</v>
      </c>
      <c r="H41" s="61">
        <v>49.515895953757202</v>
      </c>
      <c r="I41" s="25">
        <v>165</v>
      </c>
      <c r="J41" s="61">
        <v>160.34</v>
      </c>
      <c r="K41" s="47">
        <v>44.2764749906449</v>
      </c>
      <c r="L41" s="41" t="str">
        <f t="shared" si="0"/>
        <v/>
      </c>
    </row>
    <row r="42" spans="1:12" x14ac:dyDescent="0.2">
      <c r="A42" s="23" t="s">
        <v>130</v>
      </c>
      <c r="B42" s="24">
        <v>3</v>
      </c>
      <c r="C42" s="25">
        <v>3</v>
      </c>
      <c r="D42" s="26">
        <v>6</v>
      </c>
      <c r="E42" s="69">
        <v>599</v>
      </c>
      <c r="F42" s="24">
        <v>35</v>
      </c>
      <c r="G42" s="61">
        <v>23.58</v>
      </c>
      <c r="H42" s="61">
        <v>51.777353689567398</v>
      </c>
      <c r="I42" s="25">
        <v>283</v>
      </c>
      <c r="J42" s="61">
        <v>274.72000000000003</v>
      </c>
      <c r="K42" s="47">
        <v>44.105671228887601</v>
      </c>
      <c r="L42" s="41" t="str">
        <f t="shared" si="0"/>
        <v/>
      </c>
    </row>
    <row r="43" spans="1:12" x14ac:dyDescent="0.2">
      <c r="A43" s="23" t="s">
        <v>131</v>
      </c>
      <c r="B43" s="24">
        <v>1</v>
      </c>
      <c r="C43" s="25">
        <v>1</v>
      </c>
      <c r="D43" s="26">
        <v>1</v>
      </c>
      <c r="E43" s="69">
        <v>39</v>
      </c>
      <c r="F43" s="24">
        <v>4</v>
      </c>
      <c r="G43" s="61">
        <v>2.8</v>
      </c>
      <c r="H43" s="61">
        <v>65.428571428571402</v>
      </c>
      <c r="I43" s="25">
        <v>24</v>
      </c>
      <c r="J43" s="61">
        <v>20.89</v>
      </c>
      <c r="K43" s="47">
        <v>44.7929631402585</v>
      </c>
      <c r="L43" s="41" t="str">
        <f t="shared" si="0"/>
        <v/>
      </c>
    </row>
    <row r="44" spans="1:12" x14ac:dyDescent="0.2">
      <c r="A44" s="23" t="s">
        <v>132</v>
      </c>
      <c r="B44" s="24">
        <v>3</v>
      </c>
      <c r="C44" s="25">
        <v>3</v>
      </c>
      <c r="D44" s="26">
        <v>3</v>
      </c>
      <c r="E44" s="69">
        <v>175</v>
      </c>
      <c r="F44" s="24">
        <v>14</v>
      </c>
      <c r="G44" s="61">
        <v>10.6</v>
      </c>
      <c r="H44" s="61">
        <v>47.009433962264197</v>
      </c>
      <c r="I44" s="25">
        <v>107</v>
      </c>
      <c r="J44" s="61">
        <v>103.75</v>
      </c>
      <c r="K44" s="47">
        <v>43.054216867469897</v>
      </c>
      <c r="L44" s="41" t="str">
        <f t="shared" si="0"/>
        <v/>
      </c>
    </row>
    <row r="45" spans="1:12" x14ac:dyDescent="0.2">
      <c r="A45" s="23" t="s">
        <v>133</v>
      </c>
      <c r="B45" s="24">
        <v>3</v>
      </c>
      <c r="C45" s="25">
        <v>3</v>
      </c>
      <c r="D45" s="26">
        <v>3</v>
      </c>
      <c r="E45" s="69">
        <v>206</v>
      </c>
      <c r="F45" s="24">
        <v>11</v>
      </c>
      <c r="G45" s="61">
        <v>8.5</v>
      </c>
      <c r="H45" s="61">
        <v>45.464705882352902</v>
      </c>
      <c r="I45" s="25">
        <v>81</v>
      </c>
      <c r="J45" s="61">
        <v>69.48</v>
      </c>
      <c r="K45" s="47">
        <v>45.1229130685089</v>
      </c>
      <c r="L45" s="41" t="str">
        <f t="shared" si="0"/>
        <v/>
      </c>
    </row>
    <row r="46" spans="1:12" x14ac:dyDescent="0.2">
      <c r="A46" s="23" t="s">
        <v>134</v>
      </c>
      <c r="B46" s="24">
        <v>4</v>
      </c>
      <c r="C46" s="25">
        <v>4</v>
      </c>
      <c r="D46" s="26">
        <v>8</v>
      </c>
      <c r="E46" s="69">
        <v>735</v>
      </c>
      <c r="F46" s="24">
        <v>49</v>
      </c>
      <c r="G46" s="61">
        <v>33.65</v>
      </c>
      <c r="H46" s="61">
        <v>46.459881129271899</v>
      </c>
      <c r="I46" s="25">
        <v>420</v>
      </c>
      <c r="J46" s="61">
        <v>346</v>
      </c>
      <c r="K46" s="47">
        <v>43.286242774566503</v>
      </c>
      <c r="L46" s="41" t="str">
        <f t="shared" si="0"/>
        <v/>
      </c>
    </row>
    <row r="47" spans="1:12" ht="13.5" thickBot="1" x14ac:dyDescent="0.25">
      <c r="A47" s="28" t="s">
        <v>135</v>
      </c>
      <c r="B47" s="29">
        <v>0</v>
      </c>
      <c r="C47" s="30">
        <v>0</v>
      </c>
      <c r="D47" s="31">
        <v>0</v>
      </c>
      <c r="E47" s="80">
        <v>0</v>
      </c>
      <c r="F47" s="29">
        <v>0</v>
      </c>
      <c r="G47" s="74">
        <v>0</v>
      </c>
      <c r="H47" s="74">
        <v>0</v>
      </c>
      <c r="I47" s="30">
        <v>0</v>
      </c>
      <c r="J47" s="74">
        <v>0</v>
      </c>
      <c r="K47" s="48">
        <v>0</v>
      </c>
      <c r="L47" s="41" t="str">
        <f t="shared" si="0"/>
        <v/>
      </c>
    </row>
    <row r="48" spans="1:12" ht="13.5" thickBot="1" x14ac:dyDescent="0.25">
      <c r="A48" s="1185" t="s">
        <v>115</v>
      </c>
      <c r="B48" s="1186">
        <v>29</v>
      </c>
      <c r="C48" s="1187">
        <v>29</v>
      </c>
      <c r="D48" s="1188">
        <v>40</v>
      </c>
      <c r="E48" s="1196">
        <v>2903</v>
      </c>
      <c r="F48" s="1186">
        <v>203</v>
      </c>
      <c r="G48" s="1189">
        <v>134.51</v>
      </c>
      <c r="H48" s="1189">
        <v>47.432793100884702</v>
      </c>
      <c r="I48" s="1187">
        <v>1547</v>
      </c>
      <c r="J48" s="1189">
        <v>1374.13</v>
      </c>
      <c r="K48" s="1191">
        <v>44.336696673531598</v>
      </c>
      <c r="L48" s="41" t="str">
        <f t="shared" si="0"/>
        <v/>
      </c>
    </row>
    <row r="49" spans="1:12" x14ac:dyDescent="0.2">
      <c r="L49" s="41" t="str">
        <f t="shared" si="0"/>
        <v/>
      </c>
    </row>
    <row r="50" spans="1:12" ht="13.5" thickBot="1" x14ac:dyDescent="0.25">
      <c r="A50" s="11" t="s">
        <v>419</v>
      </c>
      <c r="D50" s="51"/>
      <c r="L50" s="41" t="str">
        <f t="shared" si="0"/>
        <v/>
      </c>
    </row>
    <row r="51" spans="1:12" ht="12.75" customHeight="1" x14ac:dyDescent="0.2">
      <c r="A51" s="1002" t="s">
        <v>113</v>
      </c>
      <c r="B51" s="1024" t="s">
        <v>379</v>
      </c>
      <c r="C51" s="1025"/>
      <c r="D51" s="1026"/>
      <c r="E51" s="1054" t="s">
        <v>8</v>
      </c>
      <c r="F51" s="1036" t="s">
        <v>380</v>
      </c>
      <c r="G51" s="1016"/>
      <c r="H51" s="1016"/>
      <c r="I51" s="1016"/>
      <c r="J51" s="1016"/>
      <c r="K51" s="1037"/>
      <c r="L51" s="41" t="str">
        <f t="shared" si="0"/>
        <v/>
      </c>
    </row>
    <row r="52" spans="1:12" ht="12.75" customHeight="1" x14ac:dyDescent="0.2">
      <c r="A52" s="1057"/>
      <c r="B52" s="1027"/>
      <c r="C52" s="1028"/>
      <c r="D52" s="1029"/>
      <c r="E52" s="1055"/>
      <c r="F52" s="1038" t="s">
        <v>114</v>
      </c>
      <c r="G52" s="1019"/>
      <c r="H52" s="1019"/>
      <c r="I52" s="1019" t="s">
        <v>338</v>
      </c>
      <c r="J52" s="1019"/>
      <c r="K52" s="1039"/>
      <c r="L52" s="41" t="str">
        <f t="shared" si="0"/>
        <v/>
      </c>
    </row>
    <row r="53" spans="1:12" ht="26.25" thickBot="1" x14ac:dyDescent="0.25">
      <c r="A53" s="1003"/>
      <c r="B53" s="67" t="s">
        <v>339</v>
      </c>
      <c r="C53" s="13" t="s">
        <v>340</v>
      </c>
      <c r="D53" s="14" t="s">
        <v>341</v>
      </c>
      <c r="E53" s="1056"/>
      <c r="F53" s="67" t="s">
        <v>118</v>
      </c>
      <c r="G53" s="52" t="s">
        <v>119</v>
      </c>
      <c r="H53" s="52" t="s">
        <v>344</v>
      </c>
      <c r="I53" s="13" t="s">
        <v>118</v>
      </c>
      <c r="J53" s="52" t="s">
        <v>119</v>
      </c>
      <c r="K53" s="68" t="s">
        <v>344</v>
      </c>
      <c r="L53" s="41" t="str">
        <f t="shared" si="0"/>
        <v/>
      </c>
    </row>
    <row r="54" spans="1:12" ht="12.75" customHeight="1" x14ac:dyDescent="0.2">
      <c r="A54" s="17" t="s">
        <v>121</v>
      </c>
      <c r="B54" s="18">
        <v>1</v>
      </c>
      <c r="C54" s="19">
        <v>1</v>
      </c>
      <c r="D54" s="20">
        <v>2</v>
      </c>
      <c r="E54" s="77">
        <v>35</v>
      </c>
      <c r="F54" s="18">
        <v>4</v>
      </c>
      <c r="G54" s="78">
        <v>1.55</v>
      </c>
      <c r="H54" s="78">
        <v>53.403225806451601</v>
      </c>
      <c r="I54" s="19">
        <v>15</v>
      </c>
      <c r="J54" s="78">
        <v>13.75</v>
      </c>
      <c r="K54" s="79">
        <v>55.427272727272701</v>
      </c>
      <c r="L54" s="41" t="str">
        <f t="shared" si="0"/>
        <v/>
      </c>
    </row>
    <row r="55" spans="1:12" x14ac:dyDescent="0.2">
      <c r="A55" s="23" t="s">
        <v>123</v>
      </c>
      <c r="B55" s="24">
        <v>1</v>
      </c>
      <c r="C55" s="25">
        <v>1</v>
      </c>
      <c r="D55" s="26">
        <v>1</v>
      </c>
      <c r="E55" s="69">
        <v>40</v>
      </c>
      <c r="F55" s="24">
        <v>4</v>
      </c>
      <c r="G55" s="61">
        <v>2.2000000000000002</v>
      </c>
      <c r="H55" s="61">
        <v>47.590909090909101</v>
      </c>
      <c r="I55" s="25">
        <v>15</v>
      </c>
      <c r="J55" s="61">
        <v>15</v>
      </c>
      <c r="K55" s="47">
        <v>54.1666666666667</v>
      </c>
      <c r="L55" s="41" t="str">
        <f t="shared" si="0"/>
        <v/>
      </c>
    </row>
    <row r="56" spans="1:12" x14ac:dyDescent="0.2">
      <c r="A56" s="23" t="s">
        <v>124</v>
      </c>
      <c r="B56" s="24">
        <v>1</v>
      </c>
      <c r="C56" s="25">
        <v>1</v>
      </c>
      <c r="D56" s="26">
        <v>1</v>
      </c>
      <c r="E56" s="69">
        <v>50</v>
      </c>
      <c r="F56" s="24">
        <v>3</v>
      </c>
      <c r="G56" s="61">
        <v>3</v>
      </c>
      <c r="H56" s="61">
        <v>50.5</v>
      </c>
      <c r="I56" s="25">
        <v>18</v>
      </c>
      <c r="J56" s="61">
        <v>16.399999999999999</v>
      </c>
      <c r="K56" s="47">
        <v>40.9268292682927</v>
      </c>
      <c r="L56" s="41" t="str">
        <f t="shared" si="0"/>
        <v/>
      </c>
    </row>
    <row r="57" spans="1:12" x14ac:dyDescent="0.2">
      <c r="A57" s="23" t="s">
        <v>125</v>
      </c>
      <c r="B57" s="24">
        <v>1</v>
      </c>
      <c r="C57" s="25">
        <v>1</v>
      </c>
      <c r="D57" s="26">
        <v>1</v>
      </c>
      <c r="E57" s="69">
        <v>130</v>
      </c>
      <c r="F57" s="24">
        <v>10</v>
      </c>
      <c r="G57" s="61">
        <v>6.28</v>
      </c>
      <c r="H57" s="61">
        <v>45.770700636942699</v>
      </c>
      <c r="I57" s="25">
        <v>51</v>
      </c>
      <c r="J57" s="61">
        <v>51</v>
      </c>
      <c r="K57" s="47">
        <v>51.107843137254903</v>
      </c>
      <c r="L57" s="41" t="str">
        <f t="shared" si="0"/>
        <v/>
      </c>
    </row>
    <row r="58" spans="1:12" x14ac:dyDescent="0.2">
      <c r="A58" s="23" t="s">
        <v>126</v>
      </c>
      <c r="B58" s="24">
        <v>0</v>
      </c>
      <c r="C58" s="25">
        <v>0</v>
      </c>
      <c r="D58" s="26">
        <v>0</v>
      </c>
      <c r="E58" s="69">
        <v>0</v>
      </c>
      <c r="F58" s="24">
        <v>0</v>
      </c>
      <c r="G58" s="61">
        <v>0</v>
      </c>
      <c r="H58" s="61">
        <v>0</v>
      </c>
      <c r="I58" s="25">
        <v>0</v>
      </c>
      <c r="J58" s="61">
        <v>0</v>
      </c>
      <c r="K58" s="47">
        <v>0</v>
      </c>
      <c r="L58" s="41" t="str">
        <f t="shared" si="0"/>
        <v/>
      </c>
    </row>
    <row r="59" spans="1:12" x14ac:dyDescent="0.2">
      <c r="A59" s="23" t="s">
        <v>127</v>
      </c>
      <c r="B59" s="24">
        <v>0</v>
      </c>
      <c r="C59" s="25">
        <v>0</v>
      </c>
      <c r="D59" s="26">
        <v>0</v>
      </c>
      <c r="E59" s="69">
        <v>0</v>
      </c>
      <c r="F59" s="24">
        <v>0</v>
      </c>
      <c r="G59" s="61">
        <v>0</v>
      </c>
      <c r="H59" s="61">
        <v>0</v>
      </c>
      <c r="I59" s="25">
        <v>0</v>
      </c>
      <c r="J59" s="61">
        <v>0</v>
      </c>
      <c r="K59" s="47">
        <v>0</v>
      </c>
      <c r="L59" s="41" t="str">
        <f t="shared" si="0"/>
        <v/>
      </c>
    </row>
    <row r="60" spans="1:12" x14ac:dyDescent="0.2">
      <c r="A60" s="23" t="s">
        <v>128</v>
      </c>
      <c r="B60" s="24">
        <v>1</v>
      </c>
      <c r="C60" s="25">
        <v>1</v>
      </c>
      <c r="D60" s="26">
        <v>1</v>
      </c>
      <c r="E60" s="69">
        <v>72</v>
      </c>
      <c r="F60" s="24">
        <v>4</v>
      </c>
      <c r="G60" s="61">
        <v>3.1</v>
      </c>
      <c r="H60" s="61">
        <v>51.951612903225801</v>
      </c>
      <c r="I60" s="25">
        <v>24</v>
      </c>
      <c r="J60" s="61">
        <v>23.7</v>
      </c>
      <c r="K60" s="47">
        <v>48.200421940928301</v>
      </c>
      <c r="L60" s="41" t="str">
        <f t="shared" si="0"/>
        <v/>
      </c>
    </row>
    <row r="61" spans="1:12" x14ac:dyDescent="0.2">
      <c r="A61" s="23" t="s">
        <v>129</v>
      </c>
      <c r="B61" s="24">
        <v>0</v>
      </c>
      <c r="C61" s="25">
        <v>0</v>
      </c>
      <c r="D61" s="26">
        <v>0</v>
      </c>
      <c r="E61" s="69">
        <v>0</v>
      </c>
      <c r="F61" s="24">
        <v>0</v>
      </c>
      <c r="G61" s="61">
        <v>0</v>
      </c>
      <c r="H61" s="61">
        <v>0</v>
      </c>
      <c r="I61" s="25">
        <v>0</v>
      </c>
      <c r="J61" s="61">
        <v>0</v>
      </c>
      <c r="K61" s="47">
        <v>0</v>
      </c>
      <c r="L61" s="41" t="str">
        <f t="shared" si="0"/>
        <v/>
      </c>
    </row>
    <row r="62" spans="1:12" x14ac:dyDescent="0.2">
      <c r="A62" s="23" t="s">
        <v>130</v>
      </c>
      <c r="B62" s="24">
        <v>2</v>
      </c>
      <c r="C62" s="25">
        <v>2</v>
      </c>
      <c r="D62" s="26">
        <v>4</v>
      </c>
      <c r="E62" s="69">
        <v>207</v>
      </c>
      <c r="F62" s="24">
        <v>15</v>
      </c>
      <c r="G62" s="61">
        <v>9.06</v>
      </c>
      <c r="H62" s="61">
        <v>50.653421633554103</v>
      </c>
      <c r="I62" s="25">
        <v>73</v>
      </c>
      <c r="J62" s="61">
        <v>71.75</v>
      </c>
      <c r="K62" s="47">
        <v>43.304878048780502</v>
      </c>
      <c r="L62" s="41" t="str">
        <f t="shared" si="0"/>
        <v/>
      </c>
    </row>
    <row r="63" spans="1:12" x14ac:dyDescent="0.2">
      <c r="A63" s="23" t="s">
        <v>131</v>
      </c>
      <c r="B63" s="24">
        <v>1</v>
      </c>
      <c r="C63" s="25">
        <v>1</v>
      </c>
      <c r="D63" s="26">
        <v>1</v>
      </c>
      <c r="E63" s="69">
        <v>40</v>
      </c>
      <c r="F63" s="24">
        <v>6</v>
      </c>
      <c r="G63" s="61">
        <v>3.05</v>
      </c>
      <c r="H63" s="61">
        <v>53.975409836065602</v>
      </c>
      <c r="I63" s="25">
        <v>19</v>
      </c>
      <c r="J63" s="61">
        <v>18.5</v>
      </c>
      <c r="K63" s="47">
        <v>51.905405405405403</v>
      </c>
      <c r="L63" s="41" t="str">
        <f t="shared" si="0"/>
        <v/>
      </c>
    </row>
    <row r="64" spans="1:12" x14ac:dyDescent="0.2">
      <c r="A64" s="23" t="s">
        <v>132</v>
      </c>
      <c r="B64" s="24">
        <v>1</v>
      </c>
      <c r="C64" s="25">
        <v>1</v>
      </c>
      <c r="D64" s="26">
        <v>1</v>
      </c>
      <c r="E64" s="69">
        <v>25</v>
      </c>
      <c r="F64" s="24">
        <v>4</v>
      </c>
      <c r="G64" s="61">
        <v>1.25</v>
      </c>
      <c r="H64" s="61">
        <v>61.46</v>
      </c>
      <c r="I64" s="25">
        <v>10</v>
      </c>
      <c r="J64" s="61">
        <v>10</v>
      </c>
      <c r="K64" s="47">
        <v>48.4</v>
      </c>
      <c r="L64" s="41" t="str">
        <f t="shared" si="0"/>
        <v/>
      </c>
    </row>
    <row r="65" spans="1:12" x14ac:dyDescent="0.2">
      <c r="A65" s="23" t="s">
        <v>133</v>
      </c>
      <c r="B65" s="24">
        <v>2</v>
      </c>
      <c r="C65" s="25">
        <v>2</v>
      </c>
      <c r="D65" s="26">
        <v>2</v>
      </c>
      <c r="E65" s="69">
        <v>106</v>
      </c>
      <c r="F65" s="24">
        <v>9</v>
      </c>
      <c r="G65" s="61">
        <v>6.3</v>
      </c>
      <c r="H65" s="61">
        <v>60.738095238095198</v>
      </c>
      <c r="I65" s="25">
        <v>56</v>
      </c>
      <c r="J65" s="61">
        <v>35.090000000000003</v>
      </c>
      <c r="K65" s="47">
        <v>46.085921915075502</v>
      </c>
      <c r="L65" s="41" t="str">
        <f t="shared" si="0"/>
        <v/>
      </c>
    </row>
    <row r="66" spans="1:12" x14ac:dyDescent="0.2">
      <c r="A66" s="23" t="s">
        <v>134</v>
      </c>
      <c r="B66" s="24">
        <v>2</v>
      </c>
      <c r="C66" s="25">
        <v>2</v>
      </c>
      <c r="D66" s="26">
        <v>2</v>
      </c>
      <c r="E66" s="69">
        <v>130</v>
      </c>
      <c r="F66" s="24">
        <v>8</v>
      </c>
      <c r="G66" s="61">
        <v>6.51</v>
      </c>
      <c r="H66" s="61">
        <v>51.086789554531499</v>
      </c>
      <c r="I66" s="25">
        <v>47</v>
      </c>
      <c r="J66" s="61">
        <v>45.3</v>
      </c>
      <c r="K66" s="47">
        <v>47.875275938189802</v>
      </c>
      <c r="L66" s="41" t="str">
        <f t="shared" si="0"/>
        <v/>
      </c>
    </row>
    <row r="67" spans="1:12" ht="13.5" thickBot="1" x14ac:dyDescent="0.25">
      <c r="A67" s="28" t="s">
        <v>135</v>
      </c>
      <c r="B67" s="29">
        <v>0</v>
      </c>
      <c r="C67" s="30">
        <v>0</v>
      </c>
      <c r="D67" s="31">
        <v>0</v>
      </c>
      <c r="E67" s="80">
        <v>0</v>
      </c>
      <c r="F67" s="29">
        <v>0</v>
      </c>
      <c r="G67" s="74">
        <v>0</v>
      </c>
      <c r="H67" s="74">
        <v>0</v>
      </c>
      <c r="I67" s="30">
        <v>0</v>
      </c>
      <c r="J67" s="74">
        <v>0</v>
      </c>
      <c r="K67" s="48">
        <v>0</v>
      </c>
      <c r="L67" s="41" t="str">
        <f t="shared" si="0"/>
        <v/>
      </c>
    </row>
    <row r="68" spans="1:12" ht="13.5" thickBot="1" x14ac:dyDescent="0.25">
      <c r="A68" s="1185" t="s">
        <v>115</v>
      </c>
      <c r="B68" s="1186">
        <v>13</v>
      </c>
      <c r="C68" s="1187">
        <v>13</v>
      </c>
      <c r="D68" s="1188">
        <v>16</v>
      </c>
      <c r="E68" s="1196">
        <v>835</v>
      </c>
      <c r="F68" s="1186">
        <v>67</v>
      </c>
      <c r="G68" s="1189">
        <v>42.3</v>
      </c>
      <c r="H68" s="1189">
        <v>52.0817966903073</v>
      </c>
      <c r="I68" s="1187">
        <v>328</v>
      </c>
      <c r="J68" s="1189">
        <v>300.49</v>
      </c>
      <c r="K68" s="1191">
        <v>47.6952810409664</v>
      </c>
      <c r="L68" s="41" t="str">
        <f t="shared" si="0"/>
        <v/>
      </c>
    </row>
    <row r="69" spans="1:12" x14ac:dyDescent="0.2">
      <c r="L69" s="41" t="str">
        <f t="shared" si="0"/>
        <v/>
      </c>
    </row>
    <row r="70" spans="1:12" ht="13.5" thickBot="1" x14ac:dyDescent="0.25">
      <c r="A70" s="11" t="s">
        <v>420</v>
      </c>
      <c r="D70" s="51"/>
      <c r="L70" s="41" t="str">
        <f t="shared" si="0"/>
        <v/>
      </c>
    </row>
    <row r="71" spans="1:12" ht="12.75" customHeight="1" x14ac:dyDescent="0.2">
      <c r="A71" s="1002" t="s">
        <v>113</v>
      </c>
      <c r="B71" s="1024" t="s">
        <v>379</v>
      </c>
      <c r="C71" s="1025"/>
      <c r="D71" s="1026"/>
      <c r="E71" s="1054" t="s">
        <v>8</v>
      </c>
      <c r="F71" s="1036" t="s">
        <v>380</v>
      </c>
      <c r="G71" s="1016"/>
      <c r="H71" s="1016"/>
      <c r="I71" s="1016"/>
      <c r="J71" s="1016"/>
      <c r="K71" s="1037"/>
      <c r="L71" s="41" t="str">
        <f t="shared" si="0"/>
        <v/>
      </c>
    </row>
    <row r="72" spans="1:12" ht="12.75" customHeight="1" x14ac:dyDescent="0.2">
      <c r="A72" s="1057"/>
      <c r="B72" s="1027"/>
      <c r="C72" s="1028"/>
      <c r="D72" s="1029"/>
      <c r="E72" s="1055"/>
      <c r="F72" s="1038" t="s">
        <v>114</v>
      </c>
      <c r="G72" s="1019"/>
      <c r="H72" s="1019"/>
      <c r="I72" s="1019" t="s">
        <v>338</v>
      </c>
      <c r="J72" s="1019"/>
      <c r="K72" s="1039"/>
      <c r="L72" s="41" t="str">
        <f t="shared" si="0"/>
        <v/>
      </c>
    </row>
    <row r="73" spans="1:12" ht="26.25" thickBot="1" x14ac:dyDescent="0.25">
      <c r="A73" s="1003"/>
      <c r="B73" s="67" t="s">
        <v>339</v>
      </c>
      <c r="C73" s="13" t="s">
        <v>340</v>
      </c>
      <c r="D73" s="14" t="s">
        <v>341</v>
      </c>
      <c r="E73" s="1056"/>
      <c r="F73" s="67" t="s">
        <v>118</v>
      </c>
      <c r="G73" s="52" t="s">
        <v>119</v>
      </c>
      <c r="H73" s="52" t="s">
        <v>344</v>
      </c>
      <c r="I73" s="13" t="s">
        <v>118</v>
      </c>
      <c r="J73" s="52" t="s">
        <v>119</v>
      </c>
      <c r="K73" s="68" t="s">
        <v>344</v>
      </c>
      <c r="L73" s="41" t="str">
        <f t="shared" si="0"/>
        <v/>
      </c>
    </row>
    <row r="74" spans="1:12" ht="12.75" customHeight="1" x14ac:dyDescent="0.2">
      <c r="A74" s="17" t="s">
        <v>121</v>
      </c>
      <c r="B74" s="18">
        <v>0</v>
      </c>
      <c r="C74" s="19">
        <v>0</v>
      </c>
      <c r="D74" s="20">
        <v>0</v>
      </c>
      <c r="E74" s="77">
        <v>0</v>
      </c>
      <c r="F74" s="18">
        <v>0</v>
      </c>
      <c r="G74" s="78">
        <v>0</v>
      </c>
      <c r="H74" s="78">
        <v>0</v>
      </c>
      <c r="I74" s="19">
        <v>0</v>
      </c>
      <c r="J74" s="78">
        <v>0</v>
      </c>
      <c r="K74" s="79">
        <v>0</v>
      </c>
      <c r="L74" s="41" t="str">
        <f t="shared" si="0"/>
        <v/>
      </c>
    </row>
    <row r="75" spans="1:12" x14ac:dyDescent="0.2">
      <c r="A75" s="23" t="s">
        <v>123</v>
      </c>
      <c r="B75" s="24">
        <v>2</v>
      </c>
      <c r="C75" s="25">
        <v>2</v>
      </c>
      <c r="D75" s="26">
        <v>2</v>
      </c>
      <c r="E75" s="69">
        <v>144</v>
      </c>
      <c r="F75" s="24">
        <v>15</v>
      </c>
      <c r="G75" s="61">
        <v>5.45</v>
      </c>
      <c r="H75" s="61">
        <v>54.133027522935798</v>
      </c>
      <c r="I75" s="25">
        <v>44</v>
      </c>
      <c r="J75" s="61">
        <v>36.78</v>
      </c>
      <c r="K75" s="47">
        <v>41.470364328439402</v>
      </c>
      <c r="L75" s="41" t="str">
        <f t="shared" si="0"/>
        <v/>
      </c>
    </row>
    <row r="76" spans="1:12" x14ac:dyDescent="0.2">
      <c r="A76" s="23" t="s">
        <v>124</v>
      </c>
      <c r="B76" s="24">
        <v>0</v>
      </c>
      <c r="C76" s="25">
        <v>0</v>
      </c>
      <c r="D76" s="26">
        <v>0</v>
      </c>
      <c r="E76" s="69">
        <v>0</v>
      </c>
      <c r="F76" s="24">
        <v>0</v>
      </c>
      <c r="G76" s="61">
        <v>0</v>
      </c>
      <c r="H76" s="61">
        <v>0</v>
      </c>
      <c r="I76" s="25">
        <v>0</v>
      </c>
      <c r="J76" s="61">
        <v>0</v>
      </c>
      <c r="K76" s="47">
        <v>0</v>
      </c>
      <c r="L76" s="41" t="str">
        <f t="shared" si="0"/>
        <v/>
      </c>
    </row>
    <row r="77" spans="1:12" x14ac:dyDescent="0.2">
      <c r="A77" s="23" t="s">
        <v>125</v>
      </c>
      <c r="B77" s="24">
        <v>0</v>
      </c>
      <c r="C77" s="25">
        <v>0</v>
      </c>
      <c r="D77" s="26">
        <v>0</v>
      </c>
      <c r="E77" s="69">
        <v>0</v>
      </c>
      <c r="F77" s="24">
        <v>0</v>
      </c>
      <c r="G77" s="61">
        <v>0</v>
      </c>
      <c r="H77" s="61">
        <v>0</v>
      </c>
      <c r="I77" s="25">
        <v>0</v>
      </c>
      <c r="J77" s="61">
        <v>0</v>
      </c>
      <c r="K77" s="47">
        <v>0</v>
      </c>
      <c r="L77" s="41" t="str">
        <f t="shared" si="0"/>
        <v/>
      </c>
    </row>
    <row r="78" spans="1:12" x14ac:dyDescent="0.2">
      <c r="A78" s="23" t="s">
        <v>126</v>
      </c>
      <c r="B78" s="24">
        <v>0</v>
      </c>
      <c r="C78" s="25">
        <v>0</v>
      </c>
      <c r="D78" s="26">
        <v>0</v>
      </c>
      <c r="E78" s="69">
        <v>0</v>
      </c>
      <c r="F78" s="24">
        <v>0</v>
      </c>
      <c r="G78" s="61">
        <v>0</v>
      </c>
      <c r="H78" s="61">
        <v>0</v>
      </c>
      <c r="I78" s="25">
        <v>0</v>
      </c>
      <c r="J78" s="61">
        <v>0</v>
      </c>
      <c r="K78" s="47">
        <v>0</v>
      </c>
      <c r="L78" s="41" t="str">
        <f t="shared" si="0"/>
        <v/>
      </c>
    </row>
    <row r="79" spans="1:12" x14ac:dyDescent="0.2">
      <c r="A79" s="23" t="s">
        <v>127</v>
      </c>
      <c r="B79" s="24">
        <v>0</v>
      </c>
      <c r="C79" s="25">
        <v>0</v>
      </c>
      <c r="D79" s="26">
        <v>0</v>
      </c>
      <c r="E79" s="69">
        <v>0</v>
      </c>
      <c r="F79" s="24">
        <v>0</v>
      </c>
      <c r="G79" s="61">
        <v>0</v>
      </c>
      <c r="H79" s="61">
        <v>0</v>
      </c>
      <c r="I79" s="25">
        <v>0</v>
      </c>
      <c r="J79" s="61">
        <v>0</v>
      </c>
      <c r="K79" s="47">
        <v>0</v>
      </c>
      <c r="L79" s="41" t="str">
        <f t="shared" ref="L79:L142" si="1">IF(F79=0,IF(D79=0,"","X"),"")</f>
        <v/>
      </c>
    </row>
    <row r="80" spans="1:12" x14ac:dyDescent="0.2">
      <c r="A80" s="23" t="s">
        <v>128</v>
      </c>
      <c r="B80" s="24">
        <v>1</v>
      </c>
      <c r="C80" s="25">
        <v>1</v>
      </c>
      <c r="D80" s="26">
        <v>1</v>
      </c>
      <c r="E80" s="69">
        <v>70</v>
      </c>
      <c r="F80" s="24">
        <v>7</v>
      </c>
      <c r="G80" s="61">
        <v>3.5</v>
      </c>
      <c r="H80" s="61">
        <v>52.414285714285697</v>
      </c>
      <c r="I80" s="25">
        <v>31</v>
      </c>
      <c r="J80" s="61">
        <v>29.85</v>
      </c>
      <c r="K80" s="47">
        <v>49.828308207705199</v>
      </c>
      <c r="L80" s="41" t="str">
        <f t="shared" si="1"/>
        <v/>
      </c>
    </row>
    <row r="81" spans="1:12" x14ac:dyDescent="0.2">
      <c r="A81" s="23" t="s">
        <v>129</v>
      </c>
      <c r="B81" s="24">
        <v>1</v>
      </c>
      <c r="C81" s="25">
        <v>1</v>
      </c>
      <c r="D81" s="26">
        <v>1</v>
      </c>
      <c r="E81" s="69">
        <v>30</v>
      </c>
      <c r="F81" s="24">
        <v>3</v>
      </c>
      <c r="G81" s="61">
        <v>1.3</v>
      </c>
      <c r="H81" s="61">
        <v>64.115384615384599</v>
      </c>
      <c r="I81" s="25">
        <v>13</v>
      </c>
      <c r="J81" s="61">
        <v>11.5</v>
      </c>
      <c r="K81" s="47">
        <v>55.586956521739097</v>
      </c>
      <c r="L81" s="41" t="str">
        <f t="shared" si="1"/>
        <v/>
      </c>
    </row>
    <row r="82" spans="1:12" x14ac:dyDescent="0.2">
      <c r="A82" s="23" t="s">
        <v>130</v>
      </c>
      <c r="B82" s="24">
        <v>0</v>
      </c>
      <c r="C82" s="25">
        <v>0</v>
      </c>
      <c r="D82" s="26">
        <v>0</v>
      </c>
      <c r="E82" s="69">
        <v>0</v>
      </c>
      <c r="F82" s="24">
        <v>0</v>
      </c>
      <c r="G82" s="61">
        <v>0</v>
      </c>
      <c r="H82" s="61">
        <v>0</v>
      </c>
      <c r="I82" s="25">
        <v>0</v>
      </c>
      <c r="J82" s="61">
        <v>0</v>
      </c>
      <c r="K82" s="47">
        <v>0</v>
      </c>
      <c r="L82" s="41" t="str">
        <f t="shared" si="1"/>
        <v/>
      </c>
    </row>
    <row r="83" spans="1:12" x14ac:dyDescent="0.2">
      <c r="A83" s="23" t="s">
        <v>131</v>
      </c>
      <c r="B83" s="24">
        <v>0</v>
      </c>
      <c r="C83" s="25">
        <v>0</v>
      </c>
      <c r="D83" s="26">
        <v>0</v>
      </c>
      <c r="E83" s="69">
        <v>0</v>
      </c>
      <c r="F83" s="24">
        <v>0</v>
      </c>
      <c r="G83" s="61">
        <v>0</v>
      </c>
      <c r="H83" s="61">
        <v>0</v>
      </c>
      <c r="I83" s="25">
        <v>0</v>
      </c>
      <c r="J83" s="61">
        <v>0</v>
      </c>
      <c r="K83" s="47">
        <v>0</v>
      </c>
      <c r="L83" s="41" t="str">
        <f t="shared" si="1"/>
        <v/>
      </c>
    </row>
    <row r="84" spans="1:12" x14ac:dyDescent="0.2">
      <c r="A84" s="23" t="s">
        <v>132</v>
      </c>
      <c r="B84" s="24">
        <v>2</v>
      </c>
      <c r="C84" s="25">
        <v>3</v>
      </c>
      <c r="D84" s="26">
        <v>3</v>
      </c>
      <c r="E84" s="69">
        <v>129</v>
      </c>
      <c r="F84" s="24">
        <v>9</v>
      </c>
      <c r="G84" s="61">
        <v>5.65</v>
      </c>
      <c r="H84" s="61">
        <v>51.402654867256601</v>
      </c>
      <c r="I84" s="25">
        <v>59</v>
      </c>
      <c r="J84" s="61">
        <v>53.55</v>
      </c>
      <c r="K84" s="47">
        <v>43.725957049486503</v>
      </c>
      <c r="L84" s="41" t="str">
        <f t="shared" si="1"/>
        <v/>
      </c>
    </row>
    <row r="85" spans="1:12" x14ac:dyDescent="0.2">
      <c r="A85" s="23" t="s">
        <v>133</v>
      </c>
      <c r="B85" s="24">
        <v>1</v>
      </c>
      <c r="C85" s="25">
        <v>1</v>
      </c>
      <c r="D85" s="26">
        <v>1</v>
      </c>
      <c r="E85" s="69">
        <v>47</v>
      </c>
      <c r="F85" s="24">
        <v>5</v>
      </c>
      <c r="G85" s="61">
        <v>2.7</v>
      </c>
      <c r="H85" s="61">
        <v>67.7222222222222</v>
      </c>
      <c r="I85" s="25">
        <v>32</v>
      </c>
      <c r="J85" s="61">
        <v>18.739999999999998</v>
      </c>
      <c r="K85" s="47">
        <v>44.147812166488798</v>
      </c>
      <c r="L85" s="41" t="str">
        <f t="shared" si="1"/>
        <v/>
      </c>
    </row>
    <row r="86" spans="1:12" x14ac:dyDescent="0.2">
      <c r="A86" s="23" t="s">
        <v>134</v>
      </c>
      <c r="B86" s="24">
        <v>1</v>
      </c>
      <c r="C86" s="25">
        <v>1</v>
      </c>
      <c r="D86" s="26">
        <v>1</v>
      </c>
      <c r="E86" s="69">
        <v>62</v>
      </c>
      <c r="F86" s="24">
        <v>8</v>
      </c>
      <c r="G86" s="61">
        <v>2.4500000000000002</v>
      </c>
      <c r="H86" s="61">
        <v>63.112244897959201</v>
      </c>
      <c r="I86" s="25">
        <v>27</v>
      </c>
      <c r="J86" s="61">
        <v>25.85</v>
      </c>
      <c r="K86" s="47">
        <v>39.708897485493203</v>
      </c>
      <c r="L86" s="41" t="str">
        <f t="shared" si="1"/>
        <v/>
      </c>
    </row>
    <row r="87" spans="1:12" ht="13.5" thickBot="1" x14ac:dyDescent="0.25">
      <c r="A87" s="28" t="s">
        <v>135</v>
      </c>
      <c r="B87" s="29">
        <v>1</v>
      </c>
      <c r="C87" s="30">
        <v>1</v>
      </c>
      <c r="D87" s="31">
        <v>1</v>
      </c>
      <c r="E87" s="80">
        <v>36</v>
      </c>
      <c r="F87" s="29">
        <v>3</v>
      </c>
      <c r="G87" s="74">
        <v>2.0499999999999998</v>
      </c>
      <c r="H87" s="74">
        <v>61.134146341463399</v>
      </c>
      <c r="I87" s="30">
        <v>24</v>
      </c>
      <c r="J87" s="74">
        <v>22.66</v>
      </c>
      <c r="K87" s="48">
        <v>42.669020300088299</v>
      </c>
      <c r="L87" s="41" t="str">
        <f t="shared" si="1"/>
        <v/>
      </c>
    </row>
    <row r="88" spans="1:12" ht="13.5" thickBot="1" x14ac:dyDescent="0.25">
      <c r="A88" s="1185" t="s">
        <v>115</v>
      </c>
      <c r="B88" s="1186">
        <v>9</v>
      </c>
      <c r="C88" s="1187">
        <v>10</v>
      </c>
      <c r="D88" s="1188">
        <v>10</v>
      </c>
      <c r="E88" s="1196">
        <v>518</v>
      </c>
      <c r="F88" s="1186">
        <v>50</v>
      </c>
      <c r="G88" s="1189">
        <v>23.1</v>
      </c>
      <c r="H88" s="1189">
        <v>56.93</v>
      </c>
      <c r="I88" s="1187">
        <v>230</v>
      </c>
      <c r="J88" s="1189">
        <v>198.93</v>
      </c>
      <c r="K88" s="1191">
        <v>44.31</v>
      </c>
      <c r="L88" s="41" t="str">
        <f t="shared" si="1"/>
        <v/>
      </c>
    </row>
    <row r="89" spans="1:12" x14ac:dyDescent="0.2">
      <c r="L89" s="41" t="str">
        <f t="shared" si="1"/>
        <v/>
      </c>
    </row>
    <row r="90" spans="1:12" ht="13.5" thickBot="1" x14ac:dyDescent="0.25">
      <c r="A90" s="11" t="s">
        <v>421</v>
      </c>
      <c r="D90" s="51"/>
      <c r="L90" s="41" t="str">
        <f t="shared" si="1"/>
        <v/>
      </c>
    </row>
    <row r="91" spans="1:12" ht="12.75" customHeight="1" x14ac:dyDescent="0.2">
      <c r="A91" s="1002" t="s">
        <v>113</v>
      </c>
      <c r="B91" s="1024" t="s">
        <v>379</v>
      </c>
      <c r="C91" s="1025"/>
      <c r="D91" s="1026"/>
      <c r="E91" s="1054" t="s">
        <v>8</v>
      </c>
      <c r="F91" s="1036" t="s">
        <v>380</v>
      </c>
      <c r="G91" s="1016"/>
      <c r="H91" s="1016"/>
      <c r="I91" s="1016"/>
      <c r="J91" s="1016"/>
      <c r="K91" s="1037"/>
      <c r="L91" s="41" t="str">
        <f t="shared" si="1"/>
        <v/>
      </c>
    </row>
    <row r="92" spans="1:12" ht="12.75" customHeight="1" x14ac:dyDescent="0.2">
      <c r="A92" s="1057"/>
      <c r="B92" s="1027"/>
      <c r="C92" s="1028"/>
      <c r="D92" s="1029"/>
      <c r="E92" s="1055"/>
      <c r="F92" s="1038" t="s">
        <v>114</v>
      </c>
      <c r="G92" s="1019"/>
      <c r="H92" s="1019"/>
      <c r="I92" s="1019" t="s">
        <v>338</v>
      </c>
      <c r="J92" s="1019"/>
      <c r="K92" s="1039"/>
      <c r="L92" s="41" t="str">
        <f t="shared" si="1"/>
        <v/>
      </c>
    </row>
    <row r="93" spans="1:12" ht="26.25" thickBot="1" x14ac:dyDescent="0.25">
      <c r="A93" s="1003"/>
      <c r="B93" s="67" t="s">
        <v>339</v>
      </c>
      <c r="C93" s="13" t="s">
        <v>340</v>
      </c>
      <c r="D93" s="14" t="s">
        <v>341</v>
      </c>
      <c r="E93" s="1056"/>
      <c r="F93" s="67" t="s">
        <v>118</v>
      </c>
      <c r="G93" s="52" t="s">
        <v>119</v>
      </c>
      <c r="H93" s="52" t="s">
        <v>344</v>
      </c>
      <c r="I93" s="13" t="s">
        <v>118</v>
      </c>
      <c r="J93" s="52" t="s">
        <v>119</v>
      </c>
      <c r="K93" s="68" t="s">
        <v>344</v>
      </c>
      <c r="L93" s="41" t="str">
        <f t="shared" si="1"/>
        <v/>
      </c>
    </row>
    <row r="94" spans="1:12" ht="12.75" customHeight="1" x14ac:dyDescent="0.2">
      <c r="A94" s="17" t="s">
        <v>121</v>
      </c>
      <c r="B94" s="18">
        <v>10</v>
      </c>
      <c r="C94" s="19">
        <v>10</v>
      </c>
      <c r="D94" s="20">
        <v>16</v>
      </c>
      <c r="E94" s="77">
        <v>493</v>
      </c>
      <c r="F94" s="18">
        <v>37</v>
      </c>
      <c r="G94" s="78">
        <v>14.76</v>
      </c>
      <c r="H94" s="78">
        <v>54.197831978319797</v>
      </c>
      <c r="I94" s="19">
        <v>287</v>
      </c>
      <c r="J94" s="78">
        <v>238.29</v>
      </c>
      <c r="K94" s="79">
        <v>46.581916991900599</v>
      </c>
      <c r="L94" s="41" t="str">
        <f t="shared" si="1"/>
        <v/>
      </c>
    </row>
    <row r="95" spans="1:12" x14ac:dyDescent="0.2">
      <c r="A95" s="23" t="s">
        <v>123</v>
      </c>
      <c r="B95" s="24">
        <v>13</v>
      </c>
      <c r="C95" s="25">
        <v>14</v>
      </c>
      <c r="D95" s="26">
        <v>14</v>
      </c>
      <c r="E95" s="69">
        <v>936</v>
      </c>
      <c r="F95" s="24">
        <v>40</v>
      </c>
      <c r="G95" s="61">
        <v>19.399999999999999</v>
      </c>
      <c r="H95" s="61">
        <v>58.230412371134001</v>
      </c>
      <c r="I95" s="25">
        <v>529</v>
      </c>
      <c r="J95" s="61">
        <v>462.32</v>
      </c>
      <c r="K95" s="47">
        <v>46.327630212839601</v>
      </c>
      <c r="L95" s="41" t="str">
        <f t="shared" si="1"/>
        <v/>
      </c>
    </row>
    <row r="96" spans="1:12" x14ac:dyDescent="0.2">
      <c r="A96" s="23" t="s">
        <v>124</v>
      </c>
      <c r="B96" s="24">
        <v>0</v>
      </c>
      <c r="C96" s="25">
        <v>0</v>
      </c>
      <c r="D96" s="26">
        <v>0</v>
      </c>
      <c r="E96" s="69">
        <v>0</v>
      </c>
      <c r="F96" s="24">
        <v>0</v>
      </c>
      <c r="G96" s="61">
        <v>0</v>
      </c>
      <c r="H96" s="61">
        <v>0</v>
      </c>
      <c r="I96" s="25">
        <v>0</v>
      </c>
      <c r="J96" s="61">
        <v>0</v>
      </c>
      <c r="K96" s="47">
        <v>0</v>
      </c>
      <c r="L96" s="41" t="str">
        <f t="shared" si="1"/>
        <v/>
      </c>
    </row>
    <row r="97" spans="1:12" x14ac:dyDescent="0.2">
      <c r="A97" s="23" t="s">
        <v>125</v>
      </c>
      <c r="B97" s="24">
        <v>2</v>
      </c>
      <c r="C97" s="25">
        <v>2</v>
      </c>
      <c r="D97" s="26">
        <v>2</v>
      </c>
      <c r="E97" s="69">
        <v>60</v>
      </c>
      <c r="F97" s="24">
        <v>6</v>
      </c>
      <c r="G97" s="61">
        <v>1</v>
      </c>
      <c r="H97" s="61">
        <v>50.6</v>
      </c>
      <c r="I97" s="25">
        <v>38</v>
      </c>
      <c r="J97" s="61">
        <v>26.58</v>
      </c>
      <c r="K97" s="47">
        <v>44.7626034612491</v>
      </c>
      <c r="L97" s="41" t="str">
        <f t="shared" si="1"/>
        <v/>
      </c>
    </row>
    <row r="98" spans="1:12" x14ac:dyDescent="0.2">
      <c r="A98" s="23" t="s">
        <v>126</v>
      </c>
      <c r="B98" s="24">
        <v>4</v>
      </c>
      <c r="C98" s="25">
        <v>4</v>
      </c>
      <c r="D98" s="26">
        <v>4</v>
      </c>
      <c r="E98" s="69">
        <v>257</v>
      </c>
      <c r="F98" s="24">
        <v>8</v>
      </c>
      <c r="G98" s="61">
        <v>5.0999999999999996</v>
      </c>
      <c r="H98" s="61">
        <v>58.794117647058798</v>
      </c>
      <c r="I98" s="25">
        <v>139</v>
      </c>
      <c r="J98" s="61">
        <v>123.11</v>
      </c>
      <c r="K98" s="47">
        <v>41.035049955324503</v>
      </c>
      <c r="L98" s="41" t="str">
        <f t="shared" si="1"/>
        <v/>
      </c>
    </row>
    <row r="99" spans="1:12" x14ac:dyDescent="0.2">
      <c r="A99" s="23" t="s">
        <v>127</v>
      </c>
      <c r="B99" s="24">
        <v>5</v>
      </c>
      <c r="C99" s="25">
        <v>7</v>
      </c>
      <c r="D99" s="26">
        <v>7</v>
      </c>
      <c r="E99" s="69">
        <v>215</v>
      </c>
      <c r="F99" s="24">
        <v>17</v>
      </c>
      <c r="G99" s="61">
        <v>7.24</v>
      </c>
      <c r="H99" s="61">
        <v>51.774861878453002</v>
      </c>
      <c r="I99" s="25">
        <v>127</v>
      </c>
      <c r="J99" s="61">
        <v>109.37</v>
      </c>
      <c r="K99" s="47">
        <v>42.939060071317499</v>
      </c>
      <c r="L99" s="41" t="str">
        <f t="shared" si="1"/>
        <v/>
      </c>
    </row>
    <row r="100" spans="1:12" x14ac:dyDescent="0.2">
      <c r="A100" s="23" t="s">
        <v>128</v>
      </c>
      <c r="B100" s="24">
        <v>2</v>
      </c>
      <c r="C100" s="25">
        <v>2</v>
      </c>
      <c r="D100" s="26">
        <v>2</v>
      </c>
      <c r="E100" s="69">
        <v>80</v>
      </c>
      <c r="F100" s="24">
        <v>6</v>
      </c>
      <c r="G100" s="61">
        <v>2.1</v>
      </c>
      <c r="H100" s="61">
        <v>49.404761904761898</v>
      </c>
      <c r="I100" s="25">
        <v>52</v>
      </c>
      <c r="J100" s="61">
        <v>47.53</v>
      </c>
      <c r="K100" s="47">
        <v>41.923101199242602</v>
      </c>
      <c r="L100" s="41" t="str">
        <f t="shared" si="1"/>
        <v/>
      </c>
    </row>
    <row r="101" spans="1:12" x14ac:dyDescent="0.2">
      <c r="A101" s="23" t="s">
        <v>129</v>
      </c>
      <c r="B101" s="24">
        <v>8</v>
      </c>
      <c r="C101" s="25">
        <v>8</v>
      </c>
      <c r="D101" s="26">
        <v>10</v>
      </c>
      <c r="E101" s="69">
        <v>401</v>
      </c>
      <c r="F101" s="24">
        <v>25</v>
      </c>
      <c r="G101" s="61">
        <v>10.92</v>
      </c>
      <c r="H101" s="61">
        <v>54.649267399267401</v>
      </c>
      <c r="I101" s="25">
        <v>260</v>
      </c>
      <c r="J101" s="61">
        <v>221.63</v>
      </c>
      <c r="K101" s="47">
        <v>42.777985832242898</v>
      </c>
      <c r="L101" s="41" t="str">
        <f t="shared" si="1"/>
        <v/>
      </c>
    </row>
    <row r="102" spans="1:12" x14ac:dyDescent="0.2">
      <c r="A102" s="23" t="s">
        <v>130</v>
      </c>
      <c r="B102" s="24">
        <v>1</v>
      </c>
      <c r="C102" s="25">
        <v>1</v>
      </c>
      <c r="D102" s="26">
        <v>1</v>
      </c>
      <c r="E102" s="69">
        <v>85</v>
      </c>
      <c r="F102" s="24">
        <v>5</v>
      </c>
      <c r="G102" s="61">
        <v>1.5</v>
      </c>
      <c r="H102" s="61">
        <v>52.1</v>
      </c>
      <c r="I102" s="25">
        <v>41</v>
      </c>
      <c r="J102" s="61">
        <v>40.43</v>
      </c>
      <c r="K102" s="47">
        <v>41.547242146920603</v>
      </c>
      <c r="L102" s="41" t="str">
        <f t="shared" si="1"/>
        <v/>
      </c>
    </row>
    <row r="103" spans="1:12" x14ac:dyDescent="0.2">
      <c r="A103" s="23" t="s">
        <v>131</v>
      </c>
      <c r="B103" s="24">
        <v>1</v>
      </c>
      <c r="C103" s="25">
        <v>1</v>
      </c>
      <c r="D103" s="26">
        <v>1</v>
      </c>
      <c r="E103" s="69">
        <v>45</v>
      </c>
      <c r="F103" s="24">
        <v>3</v>
      </c>
      <c r="G103" s="61">
        <v>0.53</v>
      </c>
      <c r="H103" s="61">
        <v>44.216981132075503</v>
      </c>
      <c r="I103" s="25">
        <v>43</v>
      </c>
      <c r="J103" s="61">
        <v>29.5</v>
      </c>
      <c r="K103" s="47">
        <v>38.0762711864407</v>
      </c>
      <c r="L103" s="41" t="str">
        <f t="shared" si="1"/>
        <v/>
      </c>
    </row>
    <row r="104" spans="1:12" x14ac:dyDescent="0.2">
      <c r="A104" s="23" t="s">
        <v>132</v>
      </c>
      <c r="B104" s="24">
        <v>3</v>
      </c>
      <c r="C104" s="25">
        <v>3</v>
      </c>
      <c r="D104" s="26">
        <v>3</v>
      </c>
      <c r="E104" s="69">
        <v>185</v>
      </c>
      <c r="F104" s="24">
        <v>12</v>
      </c>
      <c r="G104" s="61">
        <v>3.9</v>
      </c>
      <c r="H104" s="61">
        <v>55.525641025641001</v>
      </c>
      <c r="I104" s="25">
        <v>103</v>
      </c>
      <c r="J104" s="61">
        <v>100</v>
      </c>
      <c r="K104" s="47">
        <v>45.19</v>
      </c>
      <c r="L104" s="41" t="str">
        <f t="shared" si="1"/>
        <v/>
      </c>
    </row>
    <row r="105" spans="1:12" x14ac:dyDescent="0.2">
      <c r="A105" s="23" t="s">
        <v>133</v>
      </c>
      <c r="B105" s="24">
        <v>4</v>
      </c>
      <c r="C105" s="25">
        <v>4</v>
      </c>
      <c r="D105" s="26">
        <v>5</v>
      </c>
      <c r="E105" s="69">
        <v>187</v>
      </c>
      <c r="F105" s="24">
        <v>7</v>
      </c>
      <c r="G105" s="61">
        <v>2.7</v>
      </c>
      <c r="H105" s="61">
        <v>60.240740740740698</v>
      </c>
      <c r="I105" s="25">
        <v>122</v>
      </c>
      <c r="J105" s="61">
        <v>102.81</v>
      </c>
      <c r="K105" s="47">
        <v>42.690545666763903</v>
      </c>
      <c r="L105" s="41" t="str">
        <f t="shared" si="1"/>
        <v/>
      </c>
    </row>
    <row r="106" spans="1:12" x14ac:dyDescent="0.2">
      <c r="A106" s="23" t="s">
        <v>134</v>
      </c>
      <c r="B106" s="24">
        <v>11</v>
      </c>
      <c r="C106" s="25">
        <v>11</v>
      </c>
      <c r="D106" s="26">
        <v>13</v>
      </c>
      <c r="E106" s="69">
        <v>627</v>
      </c>
      <c r="F106" s="24">
        <v>29</v>
      </c>
      <c r="G106" s="61">
        <v>12.45</v>
      </c>
      <c r="H106" s="61">
        <v>55.993975903614498</v>
      </c>
      <c r="I106" s="25">
        <v>340</v>
      </c>
      <c r="J106" s="61">
        <v>315.66000000000003</v>
      </c>
      <c r="K106" s="47">
        <v>43.114046759171302</v>
      </c>
      <c r="L106" s="41" t="str">
        <f t="shared" si="1"/>
        <v/>
      </c>
    </row>
    <row r="107" spans="1:12" ht="13.5" thickBot="1" x14ac:dyDescent="0.25">
      <c r="A107" s="28" t="s">
        <v>135</v>
      </c>
      <c r="B107" s="29">
        <v>4</v>
      </c>
      <c r="C107" s="30">
        <v>4</v>
      </c>
      <c r="D107" s="31">
        <v>4</v>
      </c>
      <c r="E107" s="80">
        <v>79</v>
      </c>
      <c r="F107" s="29">
        <v>6</v>
      </c>
      <c r="G107" s="74">
        <v>1.48</v>
      </c>
      <c r="H107" s="74">
        <v>49.202702702702702</v>
      </c>
      <c r="I107" s="30">
        <v>61</v>
      </c>
      <c r="J107" s="74">
        <v>44.58</v>
      </c>
      <c r="K107" s="48">
        <v>43.032077164647802</v>
      </c>
      <c r="L107" s="41" t="str">
        <f t="shared" si="1"/>
        <v/>
      </c>
    </row>
    <row r="108" spans="1:12" ht="13.5" thickBot="1" x14ac:dyDescent="0.25">
      <c r="A108" s="1185" t="s">
        <v>115</v>
      </c>
      <c r="B108" s="1186">
        <v>68</v>
      </c>
      <c r="C108" s="1187">
        <v>71</v>
      </c>
      <c r="D108" s="1188">
        <v>82</v>
      </c>
      <c r="E108" s="1196">
        <v>3650</v>
      </c>
      <c r="F108" s="1186">
        <v>201</v>
      </c>
      <c r="G108" s="1189">
        <v>83.08</v>
      </c>
      <c r="H108" s="1189">
        <v>55.44</v>
      </c>
      <c r="I108" s="1187">
        <v>2142</v>
      </c>
      <c r="J108" s="1189">
        <v>1861.81</v>
      </c>
      <c r="K108" s="1191">
        <v>44.13</v>
      </c>
      <c r="L108" s="41" t="str">
        <f t="shared" si="1"/>
        <v/>
      </c>
    </row>
    <row r="109" spans="1:12" x14ac:dyDescent="0.2">
      <c r="L109" s="41" t="str">
        <f t="shared" si="1"/>
        <v/>
      </c>
    </row>
    <row r="110" spans="1:12" ht="13.5" customHeight="1" thickBot="1" x14ac:dyDescent="0.25">
      <c r="A110" s="11" t="s">
        <v>422</v>
      </c>
      <c r="D110" s="51"/>
      <c r="L110" s="41" t="str">
        <f t="shared" si="1"/>
        <v/>
      </c>
    </row>
    <row r="111" spans="1:12" ht="12.75" customHeight="1" x14ac:dyDescent="0.2">
      <c r="A111" s="1002" t="s">
        <v>113</v>
      </c>
      <c r="B111" s="1024" t="s">
        <v>379</v>
      </c>
      <c r="C111" s="1025"/>
      <c r="D111" s="1026"/>
      <c r="E111" s="1054" t="s">
        <v>8</v>
      </c>
      <c r="F111" s="1036" t="s">
        <v>380</v>
      </c>
      <c r="G111" s="1016"/>
      <c r="H111" s="1016"/>
      <c r="I111" s="1016"/>
      <c r="J111" s="1016"/>
      <c r="K111" s="1037"/>
      <c r="L111" s="41" t="str">
        <f t="shared" si="1"/>
        <v/>
      </c>
    </row>
    <row r="112" spans="1:12" ht="12.75" customHeight="1" x14ac:dyDescent="0.2">
      <c r="A112" s="1057"/>
      <c r="B112" s="1027"/>
      <c r="C112" s="1028"/>
      <c r="D112" s="1029"/>
      <c r="E112" s="1055"/>
      <c r="F112" s="1038" t="s">
        <v>114</v>
      </c>
      <c r="G112" s="1019"/>
      <c r="H112" s="1019"/>
      <c r="I112" s="1019" t="s">
        <v>338</v>
      </c>
      <c r="J112" s="1019"/>
      <c r="K112" s="1039"/>
      <c r="L112" s="41" t="str">
        <f t="shared" si="1"/>
        <v/>
      </c>
    </row>
    <row r="113" spans="1:12" ht="26.25" thickBot="1" x14ac:dyDescent="0.25">
      <c r="A113" s="1003"/>
      <c r="B113" s="67" t="s">
        <v>339</v>
      </c>
      <c r="C113" s="13" t="s">
        <v>340</v>
      </c>
      <c r="D113" s="14" t="s">
        <v>341</v>
      </c>
      <c r="E113" s="1056"/>
      <c r="F113" s="67" t="s">
        <v>118</v>
      </c>
      <c r="G113" s="52" t="s">
        <v>119</v>
      </c>
      <c r="H113" s="52" t="s">
        <v>344</v>
      </c>
      <c r="I113" s="13" t="s">
        <v>118</v>
      </c>
      <c r="J113" s="52" t="s">
        <v>119</v>
      </c>
      <c r="K113" s="68" t="s">
        <v>344</v>
      </c>
      <c r="L113" s="41" t="str">
        <f t="shared" si="1"/>
        <v/>
      </c>
    </row>
    <row r="114" spans="1:12" ht="12.75" customHeight="1" x14ac:dyDescent="0.2">
      <c r="A114" s="17" t="s">
        <v>121</v>
      </c>
      <c r="B114" s="18">
        <v>15</v>
      </c>
      <c r="C114" s="19">
        <v>15</v>
      </c>
      <c r="D114" s="20">
        <v>18</v>
      </c>
      <c r="E114" s="77">
        <v>1337</v>
      </c>
      <c r="F114" s="18">
        <v>112</v>
      </c>
      <c r="G114" s="78">
        <v>72.349999999999994</v>
      </c>
      <c r="H114" s="78">
        <v>53.350172771250897</v>
      </c>
      <c r="I114" s="19">
        <v>664</v>
      </c>
      <c r="J114" s="78">
        <v>605.29999999999995</v>
      </c>
      <c r="K114" s="79">
        <v>46.195935899553902</v>
      </c>
      <c r="L114" s="41" t="str">
        <f t="shared" si="1"/>
        <v/>
      </c>
    </row>
    <row r="115" spans="1:12" x14ac:dyDescent="0.2">
      <c r="A115" s="23" t="s">
        <v>123</v>
      </c>
      <c r="B115" s="24">
        <v>12</v>
      </c>
      <c r="C115" s="25">
        <v>13</v>
      </c>
      <c r="D115" s="26">
        <v>15</v>
      </c>
      <c r="E115" s="69">
        <v>1054</v>
      </c>
      <c r="F115" s="24">
        <v>95</v>
      </c>
      <c r="G115" s="61">
        <v>51.7</v>
      </c>
      <c r="H115" s="61">
        <v>50.155512572533802</v>
      </c>
      <c r="I115" s="25">
        <v>594</v>
      </c>
      <c r="J115" s="61">
        <v>535.80999999999995</v>
      </c>
      <c r="K115" s="47">
        <v>44.7318545753159</v>
      </c>
      <c r="L115" s="41" t="str">
        <f t="shared" si="1"/>
        <v/>
      </c>
    </row>
    <row r="116" spans="1:12" x14ac:dyDescent="0.2">
      <c r="A116" s="23" t="s">
        <v>124</v>
      </c>
      <c r="B116" s="24">
        <v>10</v>
      </c>
      <c r="C116" s="25">
        <v>10</v>
      </c>
      <c r="D116" s="26">
        <v>12</v>
      </c>
      <c r="E116" s="69">
        <v>717</v>
      </c>
      <c r="F116" s="24">
        <v>77</v>
      </c>
      <c r="G116" s="61">
        <v>38.119999999999997</v>
      </c>
      <c r="H116" s="61">
        <v>49.662644281217197</v>
      </c>
      <c r="I116" s="25">
        <v>393</v>
      </c>
      <c r="J116" s="61">
        <v>371.2</v>
      </c>
      <c r="K116" s="47">
        <v>42.721174568965502</v>
      </c>
      <c r="L116" s="41" t="str">
        <f t="shared" si="1"/>
        <v/>
      </c>
    </row>
    <row r="117" spans="1:12" x14ac:dyDescent="0.2">
      <c r="A117" s="23" t="s">
        <v>125</v>
      </c>
      <c r="B117" s="24">
        <v>7</v>
      </c>
      <c r="C117" s="25">
        <v>7</v>
      </c>
      <c r="D117" s="26">
        <v>7</v>
      </c>
      <c r="E117" s="69">
        <v>612</v>
      </c>
      <c r="F117" s="24">
        <v>54</v>
      </c>
      <c r="G117" s="61">
        <v>31.76</v>
      </c>
      <c r="H117" s="61">
        <v>50.357682619647399</v>
      </c>
      <c r="I117" s="25">
        <v>296</v>
      </c>
      <c r="J117" s="61">
        <v>282.02</v>
      </c>
      <c r="K117" s="47">
        <v>44.171548117154799</v>
      </c>
      <c r="L117" s="41" t="str">
        <f t="shared" si="1"/>
        <v/>
      </c>
    </row>
    <row r="118" spans="1:12" x14ac:dyDescent="0.2">
      <c r="A118" s="23" t="s">
        <v>126</v>
      </c>
      <c r="B118" s="24">
        <v>6</v>
      </c>
      <c r="C118" s="25">
        <v>6</v>
      </c>
      <c r="D118" s="26">
        <v>7</v>
      </c>
      <c r="E118" s="69">
        <v>421</v>
      </c>
      <c r="F118" s="24">
        <v>41</v>
      </c>
      <c r="G118" s="61">
        <v>19.399999999999999</v>
      </c>
      <c r="H118" s="61">
        <v>52.180412371133997</v>
      </c>
      <c r="I118" s="25">
        <v>253</v>
      </c>
      <c r="J118" s="61">
        <v>215</v>
      </c>
      <c r="K118" s="47">
        <v>42.301395348837197</v>
      </c>
      <c r="L118" s="41" t="str">
        <f t="shared" si="1"/>
        <v/>
      </c>
    </row>
    <row r="119" spans="1:12" x14ac:dyDescent="0.2">
      <c r="A119" s="23" t="s">
        <v>127</v>
      </c>
      <c r="B119" s="24">
        <v>11</v>
      </c>
      <c r="C119" s="25">
        <v>14</v>
      </c>
      <c r="D119" s="26">
        <v>15</v>
      </c>
      <c r="E119" s="69">
        <v>1073</v>
      </c>
      <c r="F119" s="24">
        <v>87</v>
      </c>
      <c r="G119" s="61">
        <v>48.58</v>
      </c>
      <c r="H119" s="61">
        <v>52.890284067517499</v>
      </c>
      <c r="I119" s="25">
        <v>566</v>
      </c>
      <c r="J119" s="61">
        <v>535.35</v>
      </c>
      <c r="K119" s="47">
        <v>44.518399178107799</v>
      </c>
      <c r="L119" s="41" t="str">
        <f t="shared" si="1"/>
        <v/>
      </c>
    </row>
    <row r="120" spans="1:12" x14ac:dyDescent="0.2">
      <c r="A120" s="23" t="s">
        <v>128</v>
      </c>
      <c r="B120" s="24">
        <v>5</v>
      </c>
      <c r="C120" s="25">
        <v>6</v>
      </c>
      <c r="D120" s="26">
        <v>9</v>
      </c>
      <c r="E120" s="69">
        <v>496</v>
      </c>
      <c r="F120" s="24">
        <v>38</v>
      </c>
      <c r="G120" s="61">
        <v>23.64</v>
      </c>
      <c r="H120" s="61">
        <v>50.011421319797002</v>
      </c>
      <c r="I120" s="25">
        <v>300</v>
      </c>
      <c r="J120" s="61">
        <v>285.95999999999998</v>
      </c>
      <c r="K120" s="47">
        <v>43.541369422296803</v>
      </c>
      <c r="L120" s="41" t="str">
        <f t="shared" si="1"/>
        <v/>
      </c>
    </row>
    <row r="121" spans="1:12" x14ac:dyDescent="0.2">
      <c r="A121" s="23" t="s">
        <v>129</v>
      </c>
      <c r="B121" s="24">
        <v>5</v>
      </c>
      <c r="C121" s="25">
        <v>5</v>
      </c>
      <c r="D121" s="26">
        <v>6</v>
      </c>
      <c r="E121" s="69">
        <v>540</v>
      </c>
      <c r="F121" s="24">
        <v>29</v>
      </c>
      <c r="G121" s="61">
        <v>18.03</v>
      </c>
      <c r="H121" s="61">
        <v>58.366888519134797</v>
      </c>
      <c r="I121" s="25">
        <v>247</v>
      </c>
      <c r="J121" s="61">
        <v>233.02</v>
      </c>
      <c r="K121" s="47">
        <v>45.223028066260397</v>
      </c>
      <c r="L121" s="41" t="str">
        <f t="shared" si="1"/>
        <v/>
      </c>
    </row>
    <row r="122" spans="1:12" x14ac:dyDescent="0.2">
      <c r="A122" s="23" t="s">
        <v>130</v>
      </c>
      <c r="B122" s="24">
        <v>7</v>
      </c>
      <c r="C122" s="25">
        <v>10</v>
      </c>
      <c r="D122" s="26">
        <v>10</v>
      </c>
      <c r="E122" s="69">
        <v>794</v>
      </c>
      <c r="F122" s="24">
        <v>63</v>
      </c>
      <c r="G122" s="61">
        <v>36.24</v>
      </c>
      <c r="H122" s="61">
        <v>51.141832229580601</v>
      </c>
      <c r="I122" s="25">
        <v>437</v>
      </c>
      <c r="J122" s="61">
        <v>402.69</v>
      </c>
      <c r="K122" s="47">
        <v>43.4402766395987</v>
      </c>
      <c r="L122" s="41" t="str">
        <f t="shared" si="1"/>
        <v/>
      </c>
    </row>
    <row r="123" spans="1:12" x14ac:dyDescent="0.2">
      <c r="A123" s="23" t="s">
        <v>131</v>
      </c>
      <c r="B123" s="24">
        <v>8</v>
      </c>
      <c r="C123" s="25">
        <v>8</v>
      </c>
      <c r="D123" s="26">
        <v>10</v>
      </c>
      <c r="E123" s="69">
        <v>708</v>
      </c>
      <c r="F123" s="24">
        <v>58</v>
      </c>
      <c r="G123" s="61">
        <v>36.340000000000003</v>
      </c>
      <c r="H123" s="61">
        <v>48.337644468904799</v>
      </c>
      <c r="I123" s="25">
        <v>432</v>
      </c>
      <c r="J123" s="61">
        <v>387.58</v>
      </c>
      <c r="K123" s="47">
        <v>43.360570720883402</v>
      </c>
      <c r="L123" s="41" t="str">
        <f t="shared" si="1"/>
        <v/>
      </c>
    </row>
    <row r="124" spans="1:12" x14ac:dyDescent="0.2">
      <c r="A124" s="23" t="s">
        <v>132</v>
      </c>
      <c r="B124" s="24">
        <v>10</v>
      </c>
      <c r="C124" s="25">
        <v>10</v>
      </c>
      <c r="D124" s="26">
        <v>11</v>
      </c>
      <c r="E124" s="69">
        <v>950</v>
      </c>
      <c r="F124" s="24">
        <v>101</v>
      </c>
      <c r="G124" s="61">
        <v>48.58</v>
      </c>
      <c r="H124" s="61">
        <v>50.940304652120197</v>
      </c>
      <c r="I124" s="25">
        <v>517</v>
      </c>
      <c r="J124" s="61">
        <v>466.98</v>
      </c>
      <c r="K124" s="47">
        <v>44.574692706325798</v>
      </c>
      <c r="L124" s="41" t="str">
        <f t="shared" si="1"/>
        <v/>
      </c>
    </row>
    <row r="125" spans="1:12" x14ac:dyDescent="0.2">
      <c r="A125" s="23" t="s">
        <v>133</v>
      </c>
      <c r="B125" s="24">
        <v>5</v>
      </c>
      <c r="C125" s="25">
        <v>5</v>
      </c>
      <c r="D125" s="26">
        <v>8</v>
      </c>
      <c r="E125" s="69">
        <v>559</v>
      </c>
      <c r="F125" s="24">
        <v>38</v>
      </c>
      <c r="G125" s="61">
        <v>26.02</v>
      </c>
      <c r="H125" s="61">
        <v>50.495772482705597</v>
      </c>
      <c r="I125" s="25">
        <v>304</v>
      </c>
      <c r="J125" s="61">
        <v>277.91000000000003</v>
      </c>
      <c r="K125" s="47">
        <v>42.328649562808103</v>
      </c>
      <c r="L125" s="41" t="str">
        <f t="shared" si="1"/>
        <v/>
      </c>
    </row>
    <row r="126" spans="1:12" x14ac:dyDescent="0.2">
      <c r="A126" s="23" t="s">
        <v>134</v>
      </c>
      <c r="B126" s="24">
        <v>15</v>
      </c>
      <c r="C126" s="25">
        <v>15</v>
      </c>
      <c r="D126" s="26">
        <v>19</v>
      </c>
      <c r="E126" s="69">
        <v>916</v>
      </c>
      <c r="F126" s="24">
        <v>72</v>
      </c>
      <c r="G126" s="61">
        <v>43.51</v>
      </c>
      <c r="H126" s="61">
        <v>52.010227533900299</v>
      </c>
      <c r="I126" s="25">
        <v>506</v>
      </c>
      <c r="J126" s="61">
        <v>481.5</v>
      </c>
      <c r="K126" s="47">
        <v>42.864195223260602</v>
      </c>
      <c r="L126" s="41" t="str">
        <f t="shared" si="1"/>
        <v/>
      </c>
    </row>
    <row r="127" spans="1:12" ht="13.5" thickBot="1" x14ac:dyDescent="0.25">
      <c r="A127" s="28" t="s">
        <v>135</v>
      </c>
      <c r="B127" s="29">
        <v>8</v>
      </c>
      <c r="C127" s="30">
        <v>8</v>
      </c>
      <c r="D127" s="31">
        <v>8</v>
      </c>
      <c r="E127" s="80">
        <v>671</v>
      </c>
      <c r="F127" s="29">
        <v>48</v>
      </c>
      <c r="G127" s="74">
        <v>29.31</v>
      </c>
      <c r="H127" s="74">
        <v>44.400716479017397</v>
      </c>
      <c r="I127" s="30">
        <v>348</v>
      </c>
      <c r="J127" s="74">
        <v>327.31</v>
      </c>
      <c r="K127" s="48">
        <v>42.994240933671399</v>
      </c>
      <c r="L127" s="41" t="str">
        <f t="shared" si="1"/>
        <v/>
      </c>
    </row>
    <row r="128" spans="1:12" ht="13.5" thickBot="1" x14ac:dyDescent="0.25">
      <c r="A128" s="1185" t="s">
        <v>115</v>
      </c>
      <c r="B128" s="1186">
        <v>124</v>
      </c>
      <c r="C128" s="1187">
        <v>132</v>
      </c>
      <c r="D128" s="1188">
        <v>155</v>
      </c>
      <c r="E128" s="1196">
        <v>10848</v>
      </c>
      <c r="F128" s="1186">
        <v>911</v>
      </c>
      <c r="G128" s="1189">
        <v>523.58000000000004</v>
      </c>
      <c r="H128" s="1189">
        <v>51.042171205928398</v>
      </c>
      <c r="I128" s="1187">
        <v>5851</v>
      </c>
      <c r="J128" s="1189">
        <v>5407.63</v>
      </c>
      <c r="K128" s="1191">
        <v>43.965928697044703</v>
      </c>
      <c r="L128" s="41" t="str">
        <f t="shared" si="1"/>
        <v/>
      </c>
    </row>
    <row r="129" spans="1:12" x14ac:dyDescent="0.2">
      <c r="L129" s="41" t="str">
        <f t="shared" si="1"/>
        <v/>
      </c>
    </row>
    <row r="130" spans="1:12" ht="13.5" thickBot="1" x14ac:dyDescent="0.25">
      <c r="A130" s="11" t="s">
        <v>423</v>
      </c>
      <c r="D130" s="51"/>
      <c r="L130" s="41" t="str">
        <f t="shared" si="1"/>
        <v/>
      </c>
    </row>
    <row r="131" spans="1:12" ht="12.75" customHeight="1" x14ac:dyDescent="0.2">
      <c r="A131" s="1002" t="s">
        <v>113</v>
      </c>
      <c r="B131" s="1024" t="s">
        <v>379</v>
      </c>
      <c r="C131" s="1025"/>
      <c r="D131" s="1026"/>
      <c r="E131" s="1054" t="s">
        <v>8</v>
      </c>
      <c r="F131" s="1036" t="s">
        <v>380</v>
      </c>
      <c r="G131" s="1016"/>
      <c r="H131" s="1016"/>
      <c r="I131" s="1016"/>
      <c r="J131" s="1016"/>
      <c r="K131" s="1037"/>
      <c r="L131" s="41" t="str">
        <f t="shared" si="1"/>
        <v/>
      </c>
    </row>
    <row r="132" spans="1:12" ht="12.75" customHeight="1" x14ac:dyDescent="0.2">
      <c r="A132" s="1057"/>
      <c r="B132" s="1027"/>
      <c r="C132" s="1028"/>
      <c r="D132" s="1029"/>
      <c r="E132" s="1055"/>
      <c r="F132" s="1038" t="s">
        <v>114</v>
      </c>
      <c r="G132" s="1019"/>
      <c r="H132" s="1019"/>
      <c r="I132" s="1019" t="s">
        <v>338</v>
      </c>
      <c r="J132" s="1019"/>
      <c r="K132" s="1039"/>
      <c r="L132" s="41" t="str">
        <f t="shared" si="1"/>
        <v/>
      </c>
    </row>
    <row r="133" spans="1:12" ht="26.25" thickBot="1" x14ac:dyDescent="0.25">
      <c r="A133" s="1003"/>
      <c r="B133" s="67" t="s">
        <v>339</v>
      </c>
      <c r="C133" s="13" t="s">
        <v>340</v>
      </c>
      <c r="D133" s="14" t="s">
        <v>341</v>
      </c>
      <c r="E133" s="1056"/>
      <c r="F133" s="67" t="s">
        <v>118</v>
      </c>
      <c r="G133" s="52" t="s">
        <v>119</v>
      </c>
      <c r="H133" s="52" t="s">
        <v>344</v>
      </c>
      <c r="I133" s="13" t="s">
        <v>118</v>
      </c>
      <c r="J133" s="52" t="s">
        <v>119</v>
      </c>
      <c r="K133" s="68" t="s">
        <v>344</v>
      </c>
      <c r="L133" s="41" t="str">
        <f t="shared" si="1"/>
        <v/>
      </c>
    </row>
    <row r="134" spans="1:12" ht="12.75" customHeight="1" x14ac:dyDescent="0.2">
      <c r="A134" s="17" t="s">
        <v>121</v>
      </c>
      <c r="B134" s="18">
        <v>3</v>
      </c>
      <c r="C134" s="19">
        <v>3</v>
      </c>
      <c r="D134" s="20">
        <v>3</v>
      </c>
      <c r="E134" s="77">
        <v>68</v>
      </c>
      <c r="F134" s="18">
        <v>11</v>
      </c>
      <c r="G134" s="78">
        <v>5.7</v>
      </c>
      <c r="H134" s="78">
        <v>64.175438596491205</v>
      </c>
      <c r="I134" s="19">
        <v>59</v>
      </c>
      <c r="J134" s="78">
        <v>48.43</v>
      </c>
      <c r="K134" s="79">
        <v>50.067210406772702</v>
      </c>
      <c r="L134" s="41" t="str">
        <f t="shared" si="1"/>
        <v/>
      </c>
    </row>
    <row r="135" spans="1:12" x14ac:dyDescent="0.2">
      <c r="A135" s="23" t="s">
        <v>123</v>
      </c>
      <c r="B135" s="24">
        <v>1</v>
      </c>
      <c r="C135" s="25">
        <v>1</v>
      </c>
      <c r="D135" s="26">
        <v>1</v>
      </c>
      <c r="E135" s="69">
        <v>30</v>
      </c>
      <c r="F135" s="24">
        <v>1</v>
      </c>
      <c r="G135" s="61">
        <v>0.15</v>
      </c>
      <c r="H135" s="61">
        <v>34.5</v>
      </c>
      <c r="I135" s="25">
        <v>8</v>
      </c>
      <c r="J135" s="61">
        <v>4.2</v>
      </c>
      <c r="K135" s="47">
        <v>45.547619047619001</v>
      </c>
      <c r="L135" s="41" t="str">
        <f t="shared" si="1"/>
        <v/>
      </c>
    </row>
    <row r="136" spans="1:12" x14ac:dyDescent="0.2">
      <c r="A136" s="23" t="s">
        <v>124</v>
      </c>
      <c r="B136" s="24">
        <v>2</v>
      </c>
      <c r="C136" s="25">
        <v>2</v>
      </c>
      <c r="D136" s="26">
        <v>2</v>
      </c>
      <c r="E136" s="69">
        <v>32</v>
      </c>
      <c r="F136" s="24">
        <v>9</v>
      </c>
      <c r="G136" s="61">
        <v>3.9</v>
      </c>
      <c r="H136" s="61">
        <v>49.8333333333333</v>
      </c>
      <c r="I136" s="25">
        <v>33</v>
      </c>
      <c r="J136" s="61">
        <v>29.1</v>
      </c>
      <c r="K136" s="47">
        <v>46.800687285223397</v>
      </c>
      <c r="L136" s="41" t="str">
        <f t="shared" si="1"/>
        <v/>
      </c>
    </row>
    <row r="137" spans="1:12" x14ac:dyDescent="0.2">
      <c r="A137" s="23" t="s">
        <v>125</v>
      </c>
      <c r="B137" s="24">
        <v>1</v>
      </c>
      <c r="C137" s="25">
        <v>1</v>
      </c>
      <c r="D137" s="26">
        <v>1</v>
      </c>
      <c r="E137" s="69">
        <v>28</v>
      </c>
      <c r="F137" s="24">
        <v>2</v>
      </c>
      <c r="G137" s="61">
        <v>2</v>
      </c>
      <c r="H137" s="61">
        <v>38.5</v>
      </c>
      <c r="I137" s="25">
        <v>27</v>
      </c>
      <c r="J137" s="61">
        <v>26.39</v>
      </c>
      <c r="K137" s="47">
        <v>43.580712391057197</v>
      </c>
      <c r="L137" s="41" t="str">
        <f t="shared" si="1"/>
        <v/>
      </c>
    </row>
    <row r="138" spans="1:12" x14ac:dyDescent="0.2">
      <c r="A138" s="23" t="s">
        <v>126</v>
      </c>
      <c r="B138" s="24">
        <v>0</v>
      </c>
      <c r="C138" s="25">
        <v>0</v>
      </c>
      <c r="D138" s="26">
        <v>0</v>
      </c>
      <c r="E138" s="69">
        <v>0</v>
      </c>
      <c r="F138" s="24">
        <v>0</v>
      </c>
      <c r="G138" s="61">
        <v>0</v>
      </c>
      <c r="H138" s="61">
        <v>0</v>
      </c>
      <c r="I138" s="25">
        <v>0</v>
      </c>
      <c r="J138" s="61">
        <v>0</v>
      </c>
      <c r="K138" s="47">
        <v>0</v>
      </c>
      <c r="L138" s="41" t="str">
        <f t="shared" si="1"/>
        <v/>
      </c>
    </row>
    <row r="139" spans="1:12" x14ac:dyDescent="0.2">
      <c r="A139" s="23" t="s">
        <v>127</v>
      </c>
      <c r="B139" s="24">
        <v>2</v>
      </c>
      <c r="C139" s="25">
        <v>2</v>
      </c>
      <c r="D139" s="26">
        <v>2</v>
      </c>
      <c r="E139" s="69">
        <v>41</v>
      </c>
      <c r="F139" s="24">
        <v>14</v>
      </c>
      <c r="G139" s="61">
        <v>4.26</v>
      </c>
      <c r="H139" s="61">
        <v>58.511737089201901</v>
      </c>
      <c r="I139" s="25">
        <v>46</v>
      </c>
      <c r="J139" s="61">
        <v>43</v>
      </c>
      <c r="K139" s="47">
        <v>45.860465116279101</v>
      </c>
      <c r="L139" s="41" t="str">
        <f t="shared" si="1"/>
        <v/>
      </c>
    </row>
    <row r="140" spans="1:12" x14ac:dyDescent="0.2">
      <c r="A140" s="23" t="s">
        <v>128</v>
      </c>
      <c r="B140" s="24">
        <v>1</v>
      </c>
      <c r="C140" s="25">
        <v>1</v>
      </c>
      <c r="D140" s="26">
        <v>1</v>
      </c>
      <c r="E140" s="69">
        <v>28</v>
      </c>
      <c r="F140" s="24">
        <v>3</v>
      </c>
      <c r="G140" s="61">
        <v>1.9</v>
      </c>
      <c r="H140" s="61">
        <v>45.289473684210499</v>
      </c>
      <c r="I140" s="25">
        <v>25</v>
      </c>
      <c r="J140" s="61">
        <v>15.43</v>
      </c>
      <c r="K140" s="47">
        <v>40.837653920933199</v>
      </c>
      <c r="L140" s="41" t="str">
        <f t="shared" si="1"/>
        <v/>
      </c>
    </row>
    <row r="141" spans="1:12" x14ac:dyDescent="0.2">
      <c r="A141" s="23" t="s">
        <v>129</v>
      </c>
      <c r="B141" s="24">
        <v>1</v>
      </c>
      <c r="C141" s="25">
        <v>1</v>
      </c>
      <c r="D141" s="26">
        <v>1</v>
      </c>
      <c r="E141" s="69">
        <v>30</v>
      </c>
      <c r="F141" s="24">
        <v>7</v>
      </c>
      <c r="G141" s="61">
        <v>2.4</v>
      </c>
      <c r="H141" s="61">
        <v>48.9166666666667</v>
      </c>
      <c r="I141" s="25">
        <v>23</v>
      </c>
      <c r="J141" s="61">
        <v>16.899999999999999</v>
      </c>
      <c r="K141" s="47">
        <v>47.227810650887598</v>
      </c>
      <c r="L141" s="41" t="str">
        <f t="shared" si="1"/>
        <v/>
      </c>
    </row>
    <row r="142" spans="1:12" x14ac:dyDescent="0.2">
      <c r="A142" s="23" t="s">
        <v>130</v>
      </c>
      <c r="B142" s="24">
        <v>1</v>
      </c>
      <c r="C142" s="25">
        <v>1</v>
      </c>
      <c r="D142" s="26">
        <v>1</v>
      </c>
      <c r="E142" s="69">
        <v>27</v>
      </c>
      <c r="F142" s="24">
        <v>10</v>
      </c>
      <c r="G142" s="61">
        <v>1.65</v>
      </c>
      <c r="H142" s="61">
        <v>49.681818181818201</v>
      </c>
      <c r="I142" s="25">
        <v>20</v>
      </c>
      <c r="J142" s="61">
        <v>14.8</v>
      </c>
      <c r="K142" s="47">
        <v>30.7837837837838</v>
      </c>
      <c r="L142" s="41" t="str">
        <f t="shared" si="1"/>
        <v/>
      </c>
    </row>
    <row r="143" spans="1:12" x14ac:dyDescent="0.2">
      <c r="A143" s="23" t="s">
        <v>131</v>
      </c>
      <c r="B143" s="24">
        <v>1</v>
      </c>
      <c r="C143" s="25">
        <v>1</v>
      </c>
      <c r="D143" s="26">
        <v>1</v>
      </c>
      <c r="E143" s="69">
        <v>10</v>
      </c>
      <c r="F143" s="24">
        <v>9</v>
      </c>
      <c r="G143" s="61">
        <v>1.4</v>
      </c>
      <c r="H143" s="61">
        <v>63.785714285714299</v>
      </c>
      <c r="I143" s="25">
        <v>18</v>
      </c>
      <c r="J143" s="61">
        <v>16.89</v>
      </c>
      <c r="K143" s="47">
        <v>44.5455891059799</v>
      </c>
      <c r="L143" s="41" t="str">
        <f t="shared" ref="L143:L168" si="2">IF(F143=0,IF(D143=0,"","X"),"")</f>
        <v/>
      </c>
    </row>
    <row r="144" spans="1:12" x14ac:dyDescent="0.2">
      <c r="A144" s="23" t="s">
        <v>132</v>
      </c>
      <c r="B144" s="24">
        <v>2</v>
      </c>
      <c r="C144" s="25">
        <v>2</v>
      </c>
      <c r="D144" s="26">
        <v>2</v>
      </c>
      <c r="E144" s="69">
        <v>70</v>
      </c>
      <c r="F144" s="24">
        <v>28</v>
      </c>
      <c r="G144" s="61">
        <v>5.08</v>
      </c>
      <c r="H144" s="61">
        <v>48.464566929133902</v>
      </c>
      <c r="I144" s="25">
        <v>65</v>
      </c>
      <c r="J144" s="61">
        <v>52.26</v>
      </c>
      <c r="K144" s="47">
        <v>41.425181783390698</v>
      </c>
      <c r="L144" s="41" t="str">
        <f t="shared" si="2"/>
        <v/>
      </c>
    </row>
    <row r="145" spans="1:12" x14ac:dyDescent="0.2">
      <c r="A145" s="23" t="s">
        <v>133</v>
      </c>
      <c r="B145" s="24">
        <v>1</v>
      </c>
      <c r="C145" s="25">
        <v>1</v>
      </c>
      <c r="D145" s="26">
        <v>1</v>
      </c>
      <c r="E145" s="69">
        <v>30</v>
      </c>
      <c r="F145" s="24">
        <v>3</v>
      </c>
      <c r="G145" s="61">
        <v>1.8</v>
      </c>
      <c r="H145" s="61">
        <v>64.8888888888889</v>
      </c>
      <c r="I145" s="25">
        <v>17</v>
      </c>
      <c r="J145" s="61">
        <v>16</v>
      </c>
      <c r="K145" s="47">
        <v>48.8125</v>
      </c>
      <c r="L145" s="41" t="str">
        <f t="shared" si="2"/>
        <v/>
      </c>
    </row>
    <row r="146" spans="1:12" x14ac:dyDescent="0.2">
      <c r="A146" s="23" t="s">
        <v>134</v>
      </c>
      <c r="B146" s="24">
        <v>2</v>
      </c>
      <c r="C146" s="25">
        <v>2</v>
      </c>
      <c r="D146" s="26">
        <v>2</v>
      </c>
      <c r="E146" s="69">
        <v>60</v>
      </c>
      <c r="F146" s="24">
        <v>18</v>
      </c>
      <c r="G146" s="61">
        <v>3.57</v>
      </c>
      <c r="H146" s="61">
        <v>56.359943977591001</v>
      </c>
      <c r="I146" s="25">
        <v>74</v>
      </c>
      <c r="J146" s="61">
        <v>61.23</v>
      </c>
      <c r="K146" s="47">
        <v>42.494447166421701</v>
      </c>
      <c r="L146" s="41" t="str">
        <f t="shared" si="2"/>
        <v/>
      </c>
    </row>
    <row r="147" spans="1:12" ht="13.5" thickBot="1" x14ac:dyDescent="0.25">
      <c r="A147" s="28" t="s">
        <v>135</v>
      </c>
      <c r="B147" s="29">
        <v>2</v>
      </c>
      <c r="C147" s="30">
        <v>2</v>
      </c>
      <c r="D147" s="31">
        <v>2</v>
      </c>
      <c r="E147" s="80">
        <v>29</v>
      </c>
      <c r="F147" s="29">
        <v>16</v>
      </c>
      <c r="G147" s="74">
        <v>4.16</v>
      </c>
      <c r="H147" s="74">
        <v>55.098557692307701</v>
      </c>
      <c r="I147" s="30">
        <v>38</v>
      </c>
      <c r="J147" s="74">
        <v>21.08</v>
      </c>
      <c r="K147" s="48">
        <v>45.197817836812099</v>
      </c>
      <c r="L147" s="41" t="str">
        <f t="shared" si="2"/>
        <v/>
      </c>
    </row>
    <row r="148" spans="1:12" ht="13.5" thickBot="1" x14ac:dyDescent="0.25">
      <c r="A148" s="1185" t="s">
        <v>115</v>
      </c>
      <c r="B148" s="1186">
        <v>20</v>
      </c>
      <c r="C148" s="1187">
        <v>20</v>
      </c>
      <c r="D148" s="1188">
        <v>20</v>
      </c>
      <c r="E148" s="1196">
        <v>483</v>
      </c>
      <c r="F148" s="1186">
        <v>131</v>
      </c>
      <c r="G148" s="1189">
        <v>37.97</v>
      </c>
      <c r="H148" s="1189">
        <v>54.246115354227001</v>
      </c>
      <c r="I148" s="1187">
        <v>453</v>
      </c>
      <c r="J148" s="1189">
        <v>365.71</v>
      </c>
      <c r="K148" s="1191">
        <v>44.398252713898998</v>
      </c>
      <c r="L148" s="41" t="str">
        <f t="shared" si="2"/>
        <v/>
      </c>
    </row>
    <row r="149" spans="1:12" x14ac:dyDescent="0.2">
      <c r="L149" s="41" t="str">
        <f t="shared" si="2"/>
        <v/>
      </c>
    </row>
    <row r="150" spans="1:12" ht="13.5" thickBot="1" x14ac:dyDescent="0.25">
      <c r="A150" s="11" t="s">
        <v>424</v>
      </c>
      <c r="D150" s="51"/>
      <c r="L150" s="41" t="str">
        <f t="shared" si="2"/>
        <v/>
      </c>
    </row>
    <row r="151" spans="1:12" ht="12.75" customHeight="1" x14ac:dyDescent="0.2">
      <c r="A151" s="1002" t="s">
        <v>113</v>
      </c>
      <c r="B151" s="1024" t="s">
        <v>379</v>
      </c>
      <c r="C151" s="1025"/>
      <c r="D151" s="1026"/>
      <c r="E151" s="1054" t="s">
        <v>8</v>
      </c>
      <c r="F151" s="1036" t="s">
        <v>380</v>
      </c>
      <c r="G151" s="1016"/>
      <c r="H151" s="1016"/>
      <c r="I151" s="1016"/>
      <c r="J151" s="1016"/>
      <c r="K151" s="1037"/>
      <c r="L151" s="41" t="str">
        <f t="shared" si="2"/>
        <v/>
      </c>
    </row>
    <row r="152" spans="1:12" ht="12.75" customHeight="1" x14ac:dyDescent="0.2">
      <c r="A152" s="1057"/>
      <c r="B152" s="1027"/>
      <c r="C152" s="1028"/>
      <c r="D152" s="1029"/>
      <c r="E152" s="1055"/>
      <c r="F152" s="1038" t="s">
        <v>114</v>
      </c>
      <c r="G152" s="1019"/>
      <c r="H152" s="1019"/>
      <c r="I152" s="1019" t="s">
        <v>338</v>
      </c>
      <c r="J152" s="1019"/>
      <c r="K152" s="1039"/>
      <c r="L152" s="41" t="str">
        <f t="shared" si="2"/>
        <v/>
      </c>
    </row>
    <row r="153" spans="1:12" ht="26.25" thickBot="1" x14ac:dyDescent="0.25">
      <c r="A153" s="1003"/>
      <c r="B153" s="67" t="s">
        <v>339</v>
      </c>
      <c r="C153" s="13" t="s">
        <v>340</v>
      </c>
      <c r="D153" s="14" t="s">
        <v>341</v>
      </c>
      <c r="E153" s="1056"/>
      <c r="F153" s="67" t="s">
        <v>118</v>
      </c>
      <c r="G153" s="52" t="s">
        <v>119</v>
      </c>
      <c r="H153" s="52" t="s">
        <v>344</v>
      </c>
      <c r="I153" s="13" t="s">
        <v>118</v>
      </c>
      <c r="J153" s="52" t="s">
        <v>119</v>
      </c>
      <c r="K153" s="68" t="s">
        <v>344</v>
      </c>
      <c r="L153" s="41" t="str">
        <f t="shared" si="2"/>
        <v/>
      </c>
    </row>
    <row r="154" spans="1:12" ht="12.75" customHeight="1" x14ac:dyDescent="0.2">
      <c r="A154" s="17" t="s">
        <v>121</v>
      </c>
      <c r="B154" s="18">
        <v>28</v>
      </c>
      <c r="C154" s="19">
        <v>36</v>
      </c>
      <c r="D154" s="20">
        <v>79</v>
      </c>
      <c r="E154" s="81">
        <f>E14+E34+E54+E74+E94+E114+E134</f>
        <v>3528</v>
      </c>
      <c r="F154" s="18">
        <v>317</v>
      </c>
      <c r="G154" s="78">
        <v>234.98</v>
      </c>
      <c r="H154" s="78">
        <v>46.605753681164401</v>
      </c>
      <c r="I154" s="19">
        <v>1857</v>
      </c>
      <c r="J154" s="78">
        <v>1732.27</v>
      </c>
      <c r="K154" s="79">
        <v>46.292480387006599</v>
      </c>
      <c r="L154" s="41" t="str">
        <f t="shared" si="2"/>
        <v/>
      </c>
    </row>
    <row r="155" spans="1:12" x14ac:dyDescent="0.2">
      <c r="A155" s="23" t="s">
        <v>123</v>
      </c>
      <c r="B155" s="24">
        <v>28</v>
      </c>
      <c r="C155" s="25">
        <v>35</v>
      </c>
      <c r="D155" s="26">
        <v>54</v>
      </c>
      <c r="E155" s="82">
        <f t="shared" ref="E155:E167" si="3">E15+E35+E55+E75+E95+E115+E135</f>
        <v>3315</v>
      </c>
      <c r="F155" s="24">
        <v>213</v>
      </c>
      <c r="G155" s="61">
        <v>128.38999999999999</v>
      </c>
      <c r="H155" s="61">
        <v>49.085871173767401</v>
      </c>
      <c r="I155" s="25">
        <v>1706</v>
      </c>
      <c r="J155" s="61">
        <v>1552.01</v>
      </c>
      <c r="K155" s="47">
        <v>45.346921089425997</v>
      </c>
      <c r="L155" s="41" t="str">
        <f t="shared" si="2"/>
        <v/>
      </c>
    </row>
    <row r="156" spans="1:12" x14ac:dyDescent="0.2">
      <c r="A156" s="23" t="s">
        <v>124</v>
      </c>
      <c r="B156" s="24">
        <v>15</v>
      </c>
      <c r="C156" s="25">
        <v>16</v>
      </c>
      <c r="D156" s="26">
        <v>21</v>
      </c>
      <c r="E156" s="82">
        <f t="shared" si="3"/>
        <v>1198</v>
      </c>
      <c r="F156" s="24">
        <v>129</v>
      </c>
      <c r="G156" s="61">
        <v>70.66</v>
      </c>
      <c r="H156" s="61">
        <v>48.3102179450892</v>
      </c>
      <c r="I156" s="25">
        <v>643</v>
      </c>
      <c r="J156" s="61">
        <v>611.32000000000005</v>
      </c>
      <c r="K156" s="47">
        <v>44.303392658509502</v>
      </c>
      <c r="L156" s="41" t="str">
        <f t="shared" si="2"/>
        <v/>
      </c>
    </row>
    <row r="157" spans="1:12" x14ac:dyDescent="0.2">
      <c r="A157" s="23" t="s">
        <v>125</v>
      </c>
      <c r="B157" s="24">
        <v>12</v>
      </c>
      <c r="C157" s="25">
        <v>12</v>
      </c>
      <c r="D157" s="26">
        <v>13</v>
      </c>
      <c r="E157" s="82">
        <f t="shared" si="3"/>
        <v>2040</v>
      </c>
      <c r="F157" s="24">
        <v>141</v>
      </c>
      <c r="G157" s="61">
        <v>100.8</v>
      </c>
      <c r="H157" s="61">
        <v>47.155952380952399</v>
      </c>
      <c r="I157" s="25">
        <v>1134</v>
      </c>
      <c r="J157" s="61">
        <v>1096.24</v>
      </c>
      <c r="K157" s="47">
        <v>45.290328760125497</v>
      </c>
      <c r="L157" s="41" t="str">
        <f t="shared" si="2"/>
        <v/>
      </c>
    </row>
    <row r="158" spans="1:12" x14ac:dyDescent="0.2">
      <c r="A158" s="23" t="s">
        <v>126</v>
      </c>
      <c r="B158" s="24">
        <v>9</v>
      </c>
      <c r="C158" s="25">
        <v>9</v>
      </c>
      <c r="D158" s="26">
        <v>11</v>
      </c>
      <c r="E158" s="82">
        <f t="shared" si="3"/>
        <v>678</v>
      </c>
      <c r="F158" s="24">
        <v>48</v>
      </c>
      <c r="G158" s="61">
        <v>24.5</v>
      </c>
      <c r="H158" s="61">
        <v>53.5571428571429</v>
      </c>
      <c r="I158" s="25">
        <v>389</v>
      </c>
      <c r="J158" s="61">
        <v>338.11</v>
      </c>
      <c r="K158" s="47">
        <v>41.840303451539398</v>
      </c>
      <c r="L158" s="41" t="str">
        <f t="shared" si="2"/>
        <v/>
      </c>
    </row>
    <row r="159" spans="1:12" x14ac:dyDescent="0.2">
      <c r="A159" s="23" t="s">
        <v>127</v>
      </c>
      <c r="B159" s="24">
        <v>21</v>
      </c>
      <c r="C159" s="25">
        <v>27</v>
      </c>
      <c r="D159" s="26">
        <v>44</v>
      </c>
      <c r="E159" s="82">
        <f t="shared" si="3"/>
        <v>2092</v>
      </c>
      <c r="F159" s="24">
        <v>159</v>
      </c>
      <c r="G159" s="61">
        <v>99.08</v>
      </c>
      <c r="H159" s="61">
        <v>49.0963867581752</v>
      </c>
      <c r="I159" s="25">
        <v>1153</v>
      </c>
      <c r="J159" s="61">
        <v>1093.76</v>
      </c>
      <c r="K159" s="47">
        <v>44.731860737273301</v>
      </c>
      <c r="L159" s="41" t="str">
        <f t="shared" si="2"/>
        <v/>
      </c>
    </row>
    <row r="160" spans="1:12" x14ac:dyDescent="0.2">
      <c r="A160" s="23" t="s">
        <v>128</v>
      </c>
      <c r="B160" s="24">
        <v>9</v>
      </c>
      <c r="C160" s="25">
        <v>11</v>
      </c>
      <c r="D160" s="26">
        <v>14</v>
      </c>
      <c r="E160" s="82">
        <f t="shared" si="3"/>
        <v>746</v>
      </c>
      <c r="F160" s="24">
        <v>58</v>
      </c>
      <c r="G160" s="61">
        <v>34.24</v>
      </c>
      <c r="H160" s="61">
        <v>50.1334696261682</v>
      </c>
      <c r="I160" s="25">
        <v>432</v>
      </c>
      <c r="J160" s="61">
        <v>402.47</v>
      </c>
      <c r="K160" s="47">
        <v>43.987241285064698</v>
      </c>
      <c r="L160" s="41" t="str">
        <f t="shared" si="2"/>
        <v/>
      </c>
    </row>
    <row r="161" spans="1:12" x14ac:dyDescent="0.2">
      <c r="A161" s="23" t="s">
        <v>129</v>
      </c>
      <c r="B161" s="24">
        <v>13</v>
      </c>
      <c r="C161" s="25">
        <v>15</v>
      </c>
      <c r="D161" s="26">
        <v>25</v>
      </c>
      <c r="E161" s="82">
        <f t="shared" si="3"/>
        <v>1356</v>
      </c>
      <c r="F161" s="24">
        <v>84</v>
      </c>
      <c r="G161" s="61">
        <v>48.69</v>
      </c>
      <c r="H161" s="61">
        <v>53.747689463955602</v>
      </c>
      <c r="I161" s="25">
        <v>730</v>
      </c>
      <c r="J161" s="61">
        <v>670.19</v>
      </c>
      <c r="K161" s="47">
        <v>44.604433071218601</v>
      </c>
      <c r="L161" s="41" t="str">
        <f t="shared" si="2"/>
        <v/>
      </c>
    </row>
    <row r="162" spans="1:12" x14ac:dyDescent="0.2">
      <c r="A162" s="23" t="s">
        <v>130</v>
      </c>
      <c r="B162" s="24">
        <v>11</v>
      </c>
      <c r="C162" s="25">
        <v>15</v>
      </c>
      <c r="D162" s="26">
        <v>23</v>
      </c>
      <c r="E162" s="82">
        <f t="shared" si="3"/>
        <v>1748</v>
      </c>
      <c r="F162" s="24">
        <v>124</v>
      </c>
      <c r="G162" s="61">
        <v>73.47</v>
      </c>
      <c r="H162" s="61">
        <v>51.423506193003902</v>
      </c>
      <c r="I162" s="25">
        <v>872</v>
      </c>
      <c r="J162" s="61">
        <v>821.5</v>
      </c>
      <c r="K162" s="47">
        <v>43.3160925136945</v>
      </c>
      <c r="L162" s="41" t="str">
        <f t="shared" si="2"/>
        <v/>
      </c>
    </row>
    <row r="163" spans="1:12" x14ac:dyDescent="0.2">
      <c r="A163" s="23" t="s">
        <v>131</v>
      </c>
      <c r="B163" s="24">
        <v>13</v>
      </c>
      <c r="C163" s="25">
        <v>13</v>
      </c>
      <c r="D163" s="26">
        <v>45</v>
      </c>
      <c r="E163" s="82">
        <f t="shared" si="3"/>
        <v>2167</v>
      </c>
      <c r="F163" s="24">
        <v>177</v>
      </c>
      <c r="G163" s="61">
        <v>126.22</v>
      </c>
      <c r="H163" s="61">
        <v>46.074473142132803</v>
      </c>
      <c r="I163" s="25">
        <v>1287</v>
      </c>
      <c r="J163" s="61">
        <v>1239.6099999999999</v>
      </c>
      <c r="K163" s="47">
        <v>42.853474076524101</v>
      </c>
      <c r="L163" s="41" t="str">
        <f t="shared" si="2"/>
        <v/>
      </c>
    </row>
    <row r="164" spans="1:12" x14ac:dyDescent="0.2">
      <c r="A164" s="23" t="s">
        <v>132</v>
      </c>
      <c r="B164" s="24">
        <v>19</v>
      </c>
      <c r="C164" s="25">
        <v>21</v>
      </c>
      <c r="D164" s="26">
        <v>44</v>
      </c>
      <c r="E164" s="82">
        <f t="shared" si="3"/>
        <v>2248</v>
      </c>
      <c r="F164" s="24">
        <v>209</v>
      </c>
      <c r="G164" s="61">
        <v>114.85</v>
      </c>
      <c r="H164" s="61">
        <v>47.925337396604299</v>
      </c>
      <c r="I164" s="25">
        <v>1176</v>
      </c>
      <c r="J164" s="61">
        <v>1103.74</v>
      </c>
      <c r="K164" s="47">
        <v>45.188876003406598</v>
      </c>
      <c r="L164" s="41" t="str">
        <f t="shared" si="2"/>
        <v/>
      </c>
    </row>
    <row r="165" spans="1:12" x14ac:dyDescent="0.2">
      <c r="A165" s="23" t="s">
        <v>133</v>
      </c>
      <c r="B165" s="24">
        <v>14</v>
      </c>
      <c r="C165" s="25">
        <v>14</v>
      </c>
      <c r="D165" s="26">
        <v>29</v>
      </c>
      <c r="E165" s="82">
        <f t="shared" si="3"/>
        <v>1787</v>
      </c>
      <c r="F165" s="24">
        <v>111</v>
      </c>
      <c r="G165" s="61">
        <v>83.15</v>
      </c>
      <c r="H165" s="61">
        <v>50.470655441972298</v>
      </c>
      <c r="I165" s="25">
        <v>951</v>
      </c>
      <c r="J165" s="61">
        <v>892.33</v>
      </c>
      <c r="K165" s="47">
        <v>44.640149944527202</v>
      </c>
      <c r="L165" s="41" t="str">
        <f t="shared" si="2"/>
        <v/>
      </c>
    </row>
    <row r="166" spans="1:12" x14ac:dyDescent="0.2">
      <c r="A166" s="23" t="s">
        <v>134</v>
      </c>
      <c r="B166" s="24">
        <v>28</v>
      </c>
      <c r="C166" s="25">
        <v>29</v>
      </c>
      <c r="D166" s="26">
        <v>53</v>
      </c>
      <c r="E166" s="82">
        <f t="shared" si="3"/>
        <v>3393</v>
      </c>
      <c r="F166" s="24">
        <v>240</v>
      </c>
      <c r="G166" s="61">
        <v>148.38</v>
      </c>
      <c r="H166" s="61">
        <v>49.023655479175098</v>
      </c>
      <c r="I166" s="25">
        <v>1860</v>
      </c>
      <c r="J166" s="61">
        <v>1724.61</v>
      </c>
      <c r="K166" s="47">
        <v>43.604029316773101</v>
      </c>
      <c r="L166" s="41" t="str">
        <f t="shared" si="2"/>
        <v/>
      </c>
    </row>
    <row r="167" spans="1:12" ht="13.5" thickBot="1" x14ac:dyDescent="0.25">
      <c r="A167" s="28" t="s">
        <v>135</v>
      </c>
      <c r="B167" s="29">
        <v>12</v>
      </c>
      <c r="C167" s="30">
        <v>12</v>
      </c>
      <c r="D167" s="31">
        <v>27</v>
      </c>
      <c r="E167" s="83">
        <f t="shared" si="3"/>
        <v>1762</v>
      </c>
      <c r="F167" s="29">
        <v>109</v>
      </c>
      <c r="G167" s="74">
        <v>76.849999999999994</v>
      </c>
      <c r="H167" s="74">
        <v>45.448471047495097</v>
      </c>
      <c r="I167" s="30">
        <v>926</v>
      </c>
      <c r="J167" s="74">
        <v>881.25</v>
      </c>
      <c r="K167" s="48">
        <v>43.993594326241102</v>
      </c>
      <c r="L167" s="41" t="str">
        <f t="shared" si="2"/>
        <v/>
      </c>
    </row>
    <row r="168" spans="1:12" ht="13.5" thickBot="1" x14ac:dyDescent="0.25">
      <c r="A168" s="1185" t="s">
        <v>115</v>
      </c>
      <c r="B168" s="1186">
        <v>231</v>
      </c>
      <c r="C168" s="1187">
        <v>265</v>
      </c>
      <c r="D168" s="1188">
        <v>482</v>
      </c>
      <c r="E168" s="1197">
        <f>SUM(E154:E167)</f>
        <v>28058</v>
      </c>
      <c r="F168" s="1186">
        <v>2114</v>
      </c>
      <c r="G168" s="1189">
        <v>1364.26</v>
      </c>
      <c r="H168" s="1189">
        <v>48.37</v>
      </c>
      <c r="I168" s="1187">
        <v>15094</v>
      </c>
      <c r="J168" s="1189">
        <v>14159.41</v>
      </c>
      <c r="K168" s="1191">
        <v>44.52</v>
      </c>
      <c r="L168" s="41" t="str">
        <f t="shared" si="2"/>
        <v/>
      </c>
    </row>
    <row r="174" spans="1:12" x14ac:dyDescent="0.2">
      <c r="G174" s="8"/>
      <c r="H174" s="8"/>
      <c r="J174" s="8"/>
    </row>
    <row r="175" spans="1:12" x14ac:dyDescent="0.2">
      <c r="G175" s="8"/>
      <c r="H175" s="8"/>
      <c r="J175" s="8"/>
    </row>
    <row r="176" spans="1:12" x14ac:dyDescent="0.2">
      <c r="G176" s="8"/>
      <c r="H176" s="8"/>
      <c r="J176" s="8"/>
    </row>
    <row r="177" spans="7:10" x14ac:dyDescent="0.2">
      <c r="G177" s="8"/>
      <c r="H177" s="8"/>
      <c r="J177" s="8"/>
    </row>
    <row r="178" spans="7:10" x14ac:dyDescent="0.2">
      <c r="G178" s="8"/>
      <c r="H178" s="8"/>
      <c r="J178" s="8"/>
    </row>
    <row r="179" spans="7:10" x14ac:dyDescent="0.2">
      <c r="G179" s="8"/>
      <c r="H179" s="8"/>
      <c r="J179" s="8"/>
    </row>
    <row r="180" spans="7:10" x14ac:dyDescent="0.2">
      <c r="G180" s="8"/>
      <c r="H180" s="8"/>
      <c r="J180" s="8"/>
    </row>
    <row r="181" spans="7:10" x14ac:dyDescent="0.2">
      <c r="G181" s="8"/>
      <c r="H181" s="8"/>
      <c r="J181" s="8"/>
    </row>
    <row r="182" spans="7:10" x14ac:dyDescent="0.2">
      <c r="G182" s="8"/>
      <c r="H182" s="8"/>
      <c r="J182" s="8"/>
    </row>
    <row r="183" spans="7:10" x14ac:dyDescent="0.2">
      <c r="G183" s="8"/>
      <c r="H183" s="8"/>
      <c r="J183" s="8"/>
    </row>
    <row r="184" spans="7:10" x14ac:dyDescent="0.2">
      <c r="G184" s="8"/>
      <c r="H184" s="8"/>
      <c r="J184" s="8"/>
    </row>
    <row r="185" spans="7:10" x14ac:dyDescent="0.2">
      <c r="G185" s="8"/>
      <c r="H185" s="8"/>
      <c r="J185" s="8"/>
    </row>
    <row r="186" spans="7:10" x14ac:dyDescent="0.2">
      <c r="G186" s="8"/>
      <c r="H186" s="8"/>
      <c r="J186" s="8"/>
    </row>
    <row r="187" spans="7:10" x14ac:dyDescent="0.2">
      <c r="G187" s="8"/>
      <c r="H187" s="8"/>
      <c r="J187" s="8"/>
    </row>
    <row r="188" spans="7:10" x14ac:dyDescent="0.2">
      <c r="G188" s="8"/>
      <c r="H188" s="8"/>
      <c r="J188" s="8"/>
    </row>
  </sheetData>
  <mergeCells count="48">
    <mergeCell ref="A11:A13"/>
    <mergeCell ref="B11:D12"/>
    <mergeCell ref="E11:E13"/>
    <mergeCell ref="F11:K11"/>
    <mergeCell ref="F12:H12"/>
    <mergeCell ref="I12:K12"/>
    <mergeCell ref="A31:A33"/>
    <mergeCell ref="B31:D32"/>
    <mergeCell ref="E31:E33"/>
    <mergeCell ref="F31:K31"/>
    <mergeCell ref="F32:H32"/>
    <mergeCell ref="I32:K32"/>
    <mergeCell ref="A51:A53"/>
    <mergeCell ref="B51:D52"/>
    <mergeCell ref="E51:E53"/>
    <mergeCell ref="F51:K51"/>
    <mergeCell ref="F52:H52"/>
    <mergeCell ref="I52:K52"/>
    <mergeCell ref="A71:A73"/>
    <mergeCell ref="B71:D72"/>
    <mergeCell ref="E71:E73"/>
    <mergeCell ref="F71:K71"/>
    <mergeCell ref="F72:H72"/>
    <mergeCell ref="I72:K72"/>
    <mergeCell ref="A91:A93"/>
    <mergeCell ref="B91:D92"/>
    <mergeCell ref="E91:E93"/>
    <mergeCell ref="F91:K91"/>
    <mergeCell ref="F92:H92"/>
    <mergeCell ref="I92:K92"/>
    <mergeCell ref="A111:A113"/>
    <mergeCell ref="B111:D112"/>
    <mergeCell ref="E111:E113"/>
    <mergeCell ref="F111:K111"/>
    <mergeCell ref="F112:H112"/>
    <mergeCell ref="I112:K112"/>
    <mergeCell ref="A131:A133"/>
    <mergeCell ref="B131:D132"/>
    <mergeCell ref="E131:E133"/>
    <mergeCell ref="F131:K131"/>
    <mergeCell ref="F132:H132"/>
    <mergeCell ref="I132:K132"/>
    <mergeCell ref="A151:A153"/>
    <mergeCell ref="B151:D152"/>
    <mergeCell ref="E151:E153"/>
    <mergeCell ref="F151:K151"/>
    <mergeCell ref="F152:H152"/>
    <mergeCell ref="I152:K152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2" orientation="portrait" r:id="rId1"/>
  <rowBreaks count="1" manualBreakCount="1">
    <brk id="8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4" width="10.7109375" style="8" customWidth="1"/>
    <col min="5" max="6" width="10" style="8" customWidth="1"/>
    <col min="7" max="8" width="10" style="49" customWidth="1"/>
    <col min="9" max="9" width="10" style="8" customWidth="1"/>
    <col min="10" max="10" width="10" style="49" customWidth="1"/>
    <col min="11" max="11" width="10" style="8" customWidth="1"/>
    <col min="12" max="16384" width="9.140625" style="8"/>
  </cols>
  <sheetData>
    <row r="1" spans="1:11" ht="15.75" x14ac:dyDescent="0.25">
      <c r="A1" s="3" t="s">
        <v>107</v>
      </c>
      <c r="B1" s="3"/>
    </row>
    <row r="3" spans="1:11" ht="15.75" x14ac:dyDescent="0.25">
      <c r="A3" s="3" t="s">
        <v>3330</v>
      </c>
      <c r="B3" s="3"/>
    </row>
    <row r="4" spans="1:11" x14ac:dyDescent="0.2">
      <c r="A4" s="9"/>
      <c r="B4" s="9"/>
    </row>
    <row r="5" spans="1:11" x14ac:dyDescent="0.2">
      <c r="A5" s="10" t="s">
        <v>416</v>
      </c>
      <c r="B5" s="10"/>
    </row>
    <row r="6" spans="1:11" x14ac:dyDescent="0.2">
      <c r="A6" s="10" t="s">
        <v>111</v>
      </c>
      <c r="B6" s="10"/>
    </row>
    <row r="7" spans="1:11" x14ac:dyDescent="0.2">
      <c r="A7" s="10"/>
      <c r="B7" s="10"/>
    </row>
    <row r="8" spans="1:11" x14ac:dyDescent="0.2">
      <c r="A8" s="10"/>
      <c r="B8" s="10"/>
    </row>
    <row r="9" spans="1:11" x14ac:dyDescent="0.2">
      <c r="A9" s="10"/>
      <c r="B9" s="10"/>
    </row>
    <row r="10" spans="1:11" ht="13.5" thickBot="1" x14ac:dyDescent="0.25">
      <c r="A10" s="33" t="s">
        <v>425</v>
      </c>
      <c r="D10" s="51"/>
    </row>
    <row r="11" spans="1:11" ht="12.75" customHeight="1" x14ac:dyDescent="0.2">
      <c r="A11" s="1002" t="s">
        <v>113</v>
      </c>
      <c r="B11" s="1024" t="s">
        <v>379</v>
      </c>
      <c r="C11" s="1025"/>
      <c r="D11" s="1026"/>
      <c r="E11" s="1030" t="s">
        <v>8</v>
      </c>
      <c r="F11" s="1036" t="s">
        <v>380</v>
      </c>
      <c r="G11" s="1016"/>
      <c r="H11" s="1016"/>
      <c r="I11" s="1016"/>
      <c r="J11" s="1016"/>
      <c r="K11" s="1037"/>
    </row>
    <row r="12" spans="1:11" ht="12.75" customHeight="1" x14ac:dyDescent="0.2">
      <c r="A12" s="1057"/>
      <c r="B12" s="1027"/>
      <c r="C12" s="1028"/>
      <c r="D12" s="1029"/>
      <c r="E12" s="1031"/>
      <c r="F12" s="1038" t="s">
        <v>114</v>
      </c>
      <c r="G12" s="1019"/>
      <c r="H12" s="1019"/>
      <c r="I12" s="1019" t="s">
        <v>338</v>
      </c>
      <c r="J12" s="1019"/>
      <c r="K12" s="1039"/>
    </row>
    <row r="13" spans="1:11" ht="26.25" thickBot="1" x14ac:dyDescent="0.25">
      <c r="A13" s="1003"/>
      <c r="B13" s="67" t="s">
        <v>339</v>
      </c>
      <c r="C13" s="13" t="s">
        <v>340</v>
      </c>
      <c r="D13" s="14" t="s">
        <v>341</v>
      </c>
      <c r="E13" s="1032"/>
      <c r="F13" s="67" t="s">
        <v>118</v>
      </c>
      <c r="G13" s="52" t="s">
        <v>119</v>
      </c>
      <c r="H13" s="52" t="s">
        <v>344</v>
      </c>
      <c r="I13" s="13" t="s">
        <v>118</v>
      </c>
      <c r="J13" s="52" t="s">
        <v>119</v>
      </c>
      <c r="K13" s="68" t="s">
        <v>344</v>
      </c>
    </row>
    <row r="14" spans="1:11" x14ac:dyDescent="0.2">
      <c r="A14" s="17" t="s">
        <v>121</v>
      </c>
      <c r="B14" s="18">
        <v>1</v>
      </c>
      <c r="C14" s="19">
        <v>1</v>
      </c>
      <c r="D14" s="20">
        <v>1</v>
      </c>
      <c r="E14" s="77">
        <v>16</v>
      </c>
      <c r="F14" s="18">
        <v>5</v>
      </c>
      <c r="G14" s="78">
        <v>0</v>
      </c>
      <c r="H14" s="78">
        <v>0</v>
      </c>
      <c r="I14" s="19">
        <v>19</v>
      </c>
      <c r="J14" s="78">
        <v>0</v>
      </c>
      <c r="K14" s="79">
        <v>0</v>
      </c>
    </row>
    <row r="15" spans="1:11" x14ac:dyDescent="0.2">
      <c r="A15" s="23" t="s">
        <v>123</v>
      </c>
      <c r="B15" s="24">
        <v>1</v>
      </c>
      <c r="C15" s="25">
        <v>1</v>
      </c>
      <c r="D15" s="26">
        <v>1</v>
      </c>
      <c r="E15" s="69">
        <v>40</v>
      </c>
      <c r="F15" s="24">
        <v>1</v>
      </c>
      <c r="G15" s="61">
        <v>0.98</v>
      </c>
      <c r="H15" s="61">
        <v>68</v>
      </c>
      <c r="I15" s="25">
        <v>0</v>
      </c>
      <c r="J15" s="61">
        <v>0</v>
      </c>
      <c r="K15" s="47">
        <v>0</v>
      </c>
    </row>
    <row r="16" spans="1:11" x14ac:dyDescent="0.2">
      <c r="A16" s="23" t="s">
        <v>124</v>
      </c>
      <c r="B16" s="24">
        <v>0</v>
      </c>
      <c r="C16" s="25">
        <v>0</v>
      </c>
      <c r="D16" s="26">
        <v>0</v>
      </c>
      <c r="E16" s="69">
        <v>0</v>
      </c>
      <c r="F16" s="24">
        <v>0</v>
      </c>
      <c r="G16" s="61">
        <v>0</v>
      </c>
      <c r="H16" s="61">
        <v>0</v>
      </c>
      <c r="I16" s="25">
        <v>0</v>
      </c>
      <c r="J16" s="61">
        <v>0</v>
      </c>
      <c r="K16" s="47">
        <v>0</v>
      </c>
    </row>
    <row r="17" spans="1:11" x14ac:dyDescent="0.2">
      <c r="A17" s="23" t="s">
        <v>125</v>
      </c>
      <c r="B17" s="24">
        <v>0</v>
      </c>
      <c r="C17" s="25">
        <v>0</v>
      </c>
      <c r="D17" s="26">
        <v>0</v>
      </c>
      <c r="E17" s="69">
        <v>0</v>
      </c>
      <c r="F17" s="24">
        <v>0</v>
      </c>
      <c r="G17" s="61">
        <v>0</v>
      </c>
      <c r="H17" s="61">
        <v>0</v>
      </c>
      <c r="I17" s="25">
        <v>0</v>
      </c>
      <c r="J17" s="61">
        <v>0</v>
      </c>
      <c r="K17" s="47">
        <v>0</v>
      </c>
    </row>
    <row r="18" spans="1:11" x14ac:dyDescent="0.2">
      <c r="A18" s="23" t="s">
        <v>126</v>
      </c>
      <c r="B18" s="24">
        <v>0</v>
      </c>
      <c r="C18" s="25">
        <v>0</v>
      </c>
      <c r="D18" s="26">
        <v>0</v>
      </c>
      <c r="E18" s="69">
        <v>0</v>
      </c>
      <c r="F18" s="24">
        <v>0</v>
      </c>
      <c r="G18" s="61">
        <v>0</v>
      </c>
      <c r="H18" s="61">
        <v>0</v>
      </c>
      <c r="I18" s="25">
        <v>0</v>
      </c>
      <c r="J18" s="61">
        <v>0</v>
      </c>
      <c r="K18" s="47">
        <v>0</v>
      </c>
    </row>
    <row r="19" spans="1:11" x14ac:dyDescent="0.2">
      <c r="A19" s="23" t="s">
        <v>127</v>
      </c>
      <c r="B19" s="24">
        <v>0</v>
      </c>
      <c r="C19" s="25">
        <v>0</v>
      </c>
      <c r="D19" s="26">
        <v>0</v>
      </c>
      <c r="E19" s="69">
        <v>0</v>
      </c>
      <c r="F19" s="24">
        <v>0</v>
      </c>
      <c r="G19" s="61">
        <v>0</v>
      </c>
      <c r="H19" s="61">
        <v>0</v>
      </c>
      <c r="I19" s="25">
        <v>0</v>
      </c>
      <c r="J19" s="61">
        <v>0</v>
      </c>
      <c r="K19" s="47">
        <v>0</v>
      </c>
    </row>
    <row r="20" spans="1:11" x14ac:dyDescent="0.2">
      <c r="A20" s="23" t="s">
        <v>128</v>
      </c>
      <c r="B20" s="24">
        <v>1</v>
      </c>
      <c r="C20" s="25">
        <v>1</v>
      </c>
      <c r="D20" s="26">
        <v>1</v>
      </c>
      <c r="E20" s="69">
        <v>15</v>
      </c>
      <c r="F20" s="24">
        <v>3</v>
      </c>
      <c r="G20" s="61">
        <v>0</v>
      </c>
      <c r="H20" s="61">
        <v>0</v>
      </c>
      <c r="I20" s="25">
        <v>15</v>
      </c>
      <c r="J20" s="61">
        <v>0</v>
      </c>
      <c r="K20" s="47">
        <v>0</v>
      </c>
    </row>
    <row r="21" spans="1:11" x14ac:dyDescent="0.2">
      <c r="A21" s="23" t="s">
        <v>129</v>
      </c>
      <c r="B21" s="24">
        <v>0</v>
      </c>
      <c r="C21" s="25">
        <v>0</v>
      </c>
      <c r="D21" s="26">
        <v>0</v>
      </c>
      <c r="E21" s="69">
        <v>0</v>
      </c>
      <c r="F21" s="24">
        <v>0</v>
      </c>
      <c r="G21" s="61">
        <v>0</v>
      </c>
      <c r="H21" s="61">
        <v>0</v>
      </c>
      <c r="I21" s="25">
        <v>0</v>
      </c>
      <c r="J21" s="61">
        <v>0</v>
      </c>
      <c r="K21" s="47">
        <v>0</v>
      </c>
    </row>
    <row r="22" spans="1:11" x14ac:dyDescent="0.2">
      <c r="A22" s="23" t="s">
        <v>130</v>
      </c>
      <c r="B22" s="24">
        <v>1</v>
      </c>
      <c r="C22" s="25">
        <v>1</v>
      </c>
      <c r="D22" s="26">
        <v>1</v>
      </c>
      <c r="E22" s="69">
        <v>24</v>
      </c>
      <c r="F22" s="24">
        <v>5</v>
      </c>
      <c r="G22" s="61">
        <v>2.66</v>
      </c>
      <c r="H22" s="61">
        <v>53.793233082706763</v>
      </c>
      <c r="I22" s="25">
        <v>20</v>
      </c>
      <c r="J22" s="61">
        <v>20</v>
      </c>
      <c r="K22" s="47">
        <v>44.8</v>
      </c>
    </row>
    <row r="23" spans="1:11" x14ac:dyDescent="0.2">
      <c r="A23" s="23" t="s">
        <v>131</v>
      </c>
      <c r="B23" s="24">
        <v>0</v>
      </c>
      <c r="C23" s="25">
        <v>0</v>
      </c>
      <c r="D23" s="26">
        <v>0</v>
      </c>
      <c r="E23" s="69">
        <v>0</v>
      </c>
      <c r="F23" s="24">
        <v>0</v>
      </c>
      <c r="G23" s="61">
        <v>0</v>
      </c>
      <c r="H23" s="61">
        <v>0</v>
      </c>
      <c r="I23" s="25">
        <v>0</v>
      </c>
      <c r="J23" s="61">
        <v>0</v>
      </c>
      <c r="K23" s="47">
        <v>0</v>
      </c>
    </row>
    <row r="24" spans="1:11" x14ac:dyDescent="0.2">
      <c r="A24" s="23" t="s">
        <v>132</v>
      </c>
      <c r="B24" s="24">
        <v>1</v>
      </c>
      <c r="C24" s="25">
        <v>1</v>
      </c>
      <c r="D24" s="26">
        <v>1</v>
      </c>
      <c r="E24" s="69">
        <v>15</v>
      </c>
      <c r="F24" s="24">
        <v>14</v>
      </c>
      <c r="G24" s="61">
        <v>0</v>
      </c>
      <c r="H24" s="61">
        <v>0</v>
      </c>
      <c r="I24" s="25">
        <v>23</v>
      </c>
      <c r="J24" s="61">
        <v>0</v>
      </c>
      <c r="K24" s="47">
        <v>0</v>
      </c>
    </row>
    <row r="25" spans="1:11" x14ac:dyDescent="0.2">
      <c r="A25" s="23" t="s">
        <v>133</v>
      </c>
      <c r="B25" s="24">
        <v>0</v>
      </c>
      <c r="C25" s="25">
        <v>0</v>
      </c>
      <c r="D25" s="26">
        <v>0</v>
      </c>
      <c r="E25" s="69">
        <v>0</v>
      </c>
      <c r="F25" s="24">
        <v>0</v>
      </c>
      <c r="G25" s="61">
        <v>0</v>
      </c>
      <c r="H25" s="61">
        <v>0</v>
      </c>
      <c r="I25" s="25">
        <v>0</v>
      </c>
      <c r="J25" s="61">
        <v>0</v>
      </c>
      <c r="K25" s="47">
        <v>0</v>
      </c>
    </row>
    <row r="26" spans="1:11" x14ac:dyDescent="0.2">
      <c r="A26" s="23" t="s">
        <v>134</v>
      </c>
      <c r="B26" s="24">
        <v>2</v>
      </c>
      <c r="C26" s="25">
        <v>2</v>
      </c>
      <c r="D26" s="26">
        <v>2</v>
      </c>
      <c r="E26" s="69">
        <v>45</v>
      </c>
      <c r="F26" s="24">
        <v>12</v>
      </c>
      <c r="G26" s="61">
        <v>2.0999999999999996</v>
      </c>
      <c r="H26" s="61">
        <v>51.000000000000007</v>
      </c>
      <c r="I26" s="25">
        <v>39</v>
      </c>
      <c r="J26" s="61">
        <v>22.85</v>
      </c>
      <c r="K26" s="47">
        <v>43.503282275711157</v>
      </c>
    </row>
    <row r="27" spans="1:11" ht="13.5" thickBot="1" x14ac:dyDescent="0.25">
      <c r="A27" s="28" t="s">
        <v>135</v>
      </c>
      <c r="B27" s="29">
        <v>0</v>
      </c>
      <c r="C27" s="30">
        <v>0</v>
      </c>
      <c r="D27" s="31">
        <v>0</v>
      </c>
      <c r="E27" s="80">
        <v>0</v>
      </c>
      <c r="F27" s="29">
        <v>0</v>
      </c>
      <c r="G27" s="74">
        <v>0</v>
      </c>
      <c r="H27" s="74">
        <v>0</v>
      </c>
      <c r="I27" s="30">
        <v>0</v>
      </c>
      <c r="J27" s="74">
        <v>0</v>
      </c>
      <c r="K27" s="48">
        <v>0</v>
      </c>
    </row>
    <row r="28" spans="1:11" ht="13.5" thickBot="1" x14ac:dyDescent="0.25">
      <c r="A28" s="1185" t="s">
        <v>115</v>
      </c>
      <c r="B28" s="1186">
        <v>7</v>
      </c>
      <c r="C28" s="1187">
        <v>7</v>
      </c>
      <c r="D28" s="1188">
        <v>7</v>
      </c>
      <c r="E28" s="1196">
        <v>155</v>
      </c>
      <c r="F28" s="1186">
        <v>40</v>
      </c>
      <c r="G28" s="1189">
        <v>5.7399999999999993</v>
      </c>
      <c r="H28" s="1189">
        <v>55.196864111498272</v>
      </c>
      <c r="I28" s="1187">
        <v>116</v>
      </c>
      <c r="J28" s="1189">
        <v>42.85</v>
      </c>
      <c r="K28" s="1191">
        <v>44.108518086347722</v>
      </c>
    </row>
    <row r="30" spans="1:11" ht="13.5" customHeight="1" thickBot="1" x14ac:dyDescent="0.25">
      <c r="A30" s="33" t="s">
        <v>426</v>
      </c>
      <c r="D30" s="51"/>
    </row>
    <row r="31" spans="1:11" ht="12.75" customHeight="1" x14ac:dyDescent="0.2">
      <c r="A31" s="1002" t="s">
        <v>113</v>
      </c>
      <c r="B31" s="1024" t="s">
        <v>379</v>
      </c>
      <c r="C31" s="1025"/>
      <c r="D31" s="1026"/>
      <c r="E31" s="1030" t="s">
        <v>8</v>
      </c>
      <c r="F31" s="1036" t="s">
        <v>380</v>
      </c>
      <c r="G31" s="1016"/>
      <c r="H31" s="1016"/>
      <c r="I31" s="1016"/>
      <c r="J31" s="1016"/>
      <c r="K31" s="1037"/>
    </row>
    <row r="32" spans="1:11" ht="12.75" customHeight="1" x14ac:dyDescent="0.2">
      <c r="A32" s="1057"/>
      <c r="B32" s="1027"/>
      <c r="C32" s="1028"/>
      <c r="D32" s="1029"/>
      <c r="E32" s="1031"/>
      <c r="F32" s="1038" t="s">
        <v>114</v>
      </c>
      <c r="G32" s="1019"/>
      <c r="H32" s="1019"/>
      <c r="I32" s="1019" t="s">
        <v>338</v>
      </c>
      <c r="J32" s="1019"/>
      <c r="K32" s="1039"/>
    </row>
    <row r="33" spans="1:11" ht="26.25" thickBot="1" x14ac:dyDescent="0.25">
      <c r="A33" s="1003"/>
      <c r="B33" s="67" t="s">
        <v>339</v>
      </c>
      <c r="C33" s="13" t="s">
        <v>340</v>
      </c>
      <c r="D33" s="14" t="s">
        <v>341</v>
      </c>
      <c r="E33" s="1032"/>
      <c r="F33" s="67" t="s">
        <v>118</v>
      </c>
      <c r="G33" s="52" t="s">
        <v>119</v>
      </c>
      <c r="H33" s="52" t="s">
        <v>344</v>
      </c>
      <c r="I33" s="13" t="s">
        <v>118</v>
      </c>
      <c r="J33" s="52" t="s">
        <v>119</v>
      </c>
      <c r="K33" s="68" t="s">
        <v>344</v>
      </c>
    </row>
    <row r="34" spans="1:11" x14ac:dyDescent="0.2">
      <c r="A34" s="17" t="s">
        <v>121</v>
      </c>
      <c r="B34" s="18">
        <v>5</v>
      </c>
      <c r="C34" s="19">
        <v>5</v>
      </c>
      <c r="D34" s="20">
        <v>7</v>
      </c>
      <c r="E34" s="77">
        <v>86</v>
      </c>
      <c r="F34" s="18">
        <v>32</v>
      </c>
      <c r="G34" s="78">
        <v>19.649999999999999</v>
      </c>
      <c r="H34" s="78">
        <v>50.103053435114496</v>
      </c>
      <c r="I34" s="19">
        <v>328</v>
      </c>
      <c r="J34" s="78">
        <v>253.61</v>
      </c>
      <c r="K34" s="79">
        <v>37.053132762903701</v>
      </c>
    </row>
    <row r="35" spans="1:11" x14ac:dyDescent="0.2">
      <c r="A35" s="23" t="s">
        <v>123</v>
      </c>
      <c r="B35" s="24">
        <v>6</v>
      </c>
      <c r="C35" s="25">
        <v>6</v>
      </c>
      <c r="D35" s="26">
        <v>6</v>
      </c>
      <c r="E35" s="69">
        <v>73</v>
      </c>
      <c r="F35" s="24">
        <v>38</v>
      </c>
      <c r="G35" s="61">
        <v>17.100000000000001</v>
      </c>
      <c r="H35" s="61">
        <v>53.2076023391813</v>
      </c>
      <c r="I35" s="25">
        <v>291</v>
      </c>
      <c r="J35" s="61">
        <v>217.75</v>
      </c>
      <c r="K35" s="47">
        <v>42.2912743972445</v>
      </c>
    </row>
    <row r="36" spans="1:11" x14ac:dyDescent="0.2">
      <c r="A36" s="23" t="s">
        <v>124</v>
      </c>
      <c r="B36" s="24">
        <v>1</v>
      </c>
      <c r="C36" s="25">
        <v>1</v>
      </c>
      <c r="D36" s="26">
        <v>1</v>
      </c>
      <c r="E36" s="69">
        <v>8</v>
      </c>
      <c r="F36" s="24">
        <v>4</v>
      </c>
      <c r="G36" s="61">
        <v>3.1</v>
      </c>
      <c r="H36" s="61">
        <v>36.145161290322598</v>
      </c>
      <c r="I36" s="25">
        <v>29</v>
      </c>
      <c r="J36" s="61">
        <v>26.5</v>
      </c>
      <c r="K36" s="47">
        <v>37.4509433962264</v>
      </c>
    </row>
    <row r="37" spans="1:11" x14ac:dyDescent="0.2">
      <c r="A37" s="23" t="s">
        <v>125</v>
      </c>
      <c r="B37" s="24">
        <v>3</v>
      </c>
      <c r="C37" s="25">
        <v>3</v>
      </c>
      <c r="D37" s="26">
        <v>3</v>
      </c>
      <c r="E37" s="69">
        <v>20</v>
      </c>
      <c r="F37" s="24">
        <v>8</v>
      </c>
      <c r="G37" s="61">
        <v>4.7</v>
      </c>
      <c r="H37" s="61">
        <v>49.138297872340402</v>
      </c>
      <c r="I37" s="25">
        <v>75</v>
      </c>
      <c r="J37" s="61">
        <v>70.05</v>
      </c>
      <c r="K37" s="47">
        <v>41.566381156316901</v>
      </c>
    </row>
    <row r="38" spans="1:11" x14ac:dyDescent="0.2">
      <c r="A38" s="23" t="s">
        <v>126</v>
      </c>
      <c r="B38" s="24">
        <v>1</v>
      </c>
      <c r="C38" s="25">
        <v>1</v>
      </c>
      <c r="D38" s="26">
        <v>1</v>
      </c>
      <c r="E38" s="69">
        <v>30</v>
      </c>
      <c r="F38" s="24">
        <v>18</v>
      </c>
      <c r="G38" s="61">
        <v>7.99</v>
      </c>
      <c r="H38" s="61">
        <v>42.0181476846058</v>
      </c>
      <c r="I38" s="25">
        <v>159</v>
      </c>
      <c r="J38" s="61">
        <v>110.85</v>
      </c>
      <c r="K38" s="47">
        <v>37.396707262065902</v>
      </c>
    </row>
    <row r="39" spans="1:11" x14ac:dyDescent="0.2">
      <c r="A39" s="23" t="s">
        <v>127</v>
      </c>
      <c r="B39" s="24">
        <v>0</v>
      </c>
      <c r="C39" s="25">
        <v>0</v>
      </c>
      <c r="D39" s="26">
        <v>0</v>
      </c>
      <c r="E39" s="69">
        <v>0</v>
      </c>
      <c r="F39" s="24">
        <v>0</v>
      </c>
      <c r="G39" s="61">
        <v>0</v>
      </c>
      <c r="H39" s="61">
        <v>0</v>
      </c>
      <c r="I39" s="25">
        <v>0</v>
      </c>
      <c r="J39" s="61">
        <v>0</v>
      </c>
      <c r="K39" s="47">
        <v>0</v>
      </c>
    </row>
    <row r="40" spans="1:11" x14ac:dyDescent="0.2">
      <c r="A40" s="23" t="s">
        <v>128</v>
      </c>
      <c r="B40" s="24">
        <v>1</v>
      </c>
      <c r="C40" s="25">
        <v>1</v>
      </c>
      <c r="D40" s="26">
        <v>1</v>
      </c>
      <c r="E40" s="69">
        <v>20</v>
      </c>
      <c r="F40" s="24">
        <v>8</v>
      </c>
      <c r="G40" s="61">
        <v>4.2</v>
      </c>
      <c r="H40" s="61">
        <v>53.428571428571402</v>
      </c>
      <c r="I40" s="25">
        <v>64</v>
      </c>
      <c r="J40" s="61">
        <v>56.05</v>
      </c>
      <c r="K40" s="47">
        <v>38.019179304192697</v>
      </c>
    </row>
    <row r="41" spans="1:11" x14ac:dyDescent="0.2">
      <c r="A41" s="23" t="s">
        <v>129</v>
      </c>
      <c r="B41" s="24">
        <v>2</v>
      </c>
      <c r="C41" s="25">
        <v>2</v>
      </c>
      <c r="D41" s="26">
        <v>2</v>
      </c>
      <c r="E41" s="69">
        <v>13</v>
      </c>
      <c r="F41" s="24">
        <v>14</v>
      </c>
      <c r="G41" s="61">
        <v>3.38</v>
      </c>
      <c r="H41" s="61">
        <v>41.710059171597599</v>
      </c>
      <c r="I41" s="25">
        <v>47</v>
      </c>
      <c r="J41" s="61">
        <v>38.130000000000003</v>
      </c>
      <c r="K41" s="47">
        <v>38.702465250458999</v>
      </c>
    </row>
    <row r="42" spans="1:11" x14ac:dyDescent="0.2">
      <c r="A42" s="23" t="s">
        <v>130</v>
      </c>
      <c r="B42" s="24">
        <v>1</v>
      </c>
      <c r="C42" s="25">
        <v>1</v>
      </c>
      <c r="D42" s="26">
        <v>1</v>
      </c>
      <c r="E42" s="69">
        <v>10</v>
      </c>
      <c r="F42" s="24">
        <v>2</v>
      </c>
      <c r="G42" s="61">
        <v>2</v>
      </c>
      <c r="H42" s="61">
        <v>37</v>
      </c>
      <c r="I42" s="25">
        <v>28</v>
      </c>
      <c r="J42" s="61">
        <v>28</v>
      </c>
      <c r="K42" s="47">
        <v>36.928571428571402</v>
      </c>
    </row>
    <row r="43" spans="1:11" x14ac:dyDescent="0.2">
      <c r="A43" s="23" t="s">
        <v>131</v>
      </c>
      <c r="B43" s="24">
        <v>2</v>
      </c>
      <c r="C43" s="25">
        <v>2</v>
      </c>
      <c r="D43" s="26">
        <v>2</v>
      </c>
      <c r="E43" s="69">
        <v>14</v>
      </c>
      <c r="F43" s="24">
        <v>5</v>
      </c>
      <c r="G43" s="61">
        <v>3.2</v>
      </c>
      <c r="H43" s="61">
        <v>42.75</v>
      </c>
      <c r="I43" s="25">
        <v>50</v>
      </c>
      <c r="J43" s="61">
        <v>45</v>
      </c>
      <c r="K43" s="47">
        <v>40.831111111111099</v>
      </c>
    </row>
    <row r="44" spans="1:11" x14ac:dyDescent="0.2">
      <c r="A44" s="23" t="s">
        <v>132</v>
      </c>
      <c r="B44" s="24">
        <v>3</v>
      </c>
      <c r="C44" s="25">
        <v>3</v>
      </c>
      <c r="D44" s="26">
        <v>3</v>
      </c>
      <c r="E44" s="69">
        <v>34</v>
      </c>
      <c r="F44" s="24">
        <v>16</v>
      </c>
      <c r="G44" s="61">
        <v>8.3000000000000007</v>
      </c>
      <c r="H44" s="61">
        <v>57.518072289156599</v>
      </c>
      <c r="I44" s="25">
        <v>115</v>
      </c>
      <c r="J44" s="61">
        <v>98.2</v>
      </c>
      <c r="K44" s="47">
        <v>34.966904276985701</v>
      </c>
    </row>
    <row r="45" spans="1:11" x14ac:dyDescent="0.2">
      <c r="A45" s="23" t="s">
        <v>133</v>
      </c>
      <c r="B45" s="24">
        <v>2</v>
      </c>
      <c r="C45" s="25">
        <v>2</v>
      </c>
      <c r="D45" s="26">
        <v>3</v>
      </c>
      <c r="E45" s="69">
        <v>23</v>
      </c>
      <c r="F45" s="24">
        <v>20</v>
      </c>
      <c r="G45" s="61">
        <v>9</v>
      </c>
      <c r="H45" s="61">
        <v>41.911111111111097</v>
      </c>
      <c r="I45" s="25">
        <v>80</v>
      </c>
      <c r="J45" s="61">
        <v>74.05</v>
      </c>
      <c r="K45" s="47">
        <v>41.905806887238398</v>
      </c>
    </row>
    <row r="46" spans="1:11" x14ac:dyDescent="0.2">
      <c r="A46" s="23" t="s">
        <v>134</v>
      </c>
      <c r="B46" s="24">
        <v>1</v>
      </c>
      <c r="C46" s="25">
        <v>1</v>
      </c>
      <c r="D46" s="26">
        <v>1</v>
      </c>
      <c r="E46" s="69">
        <v>10</v>
      </c>
      <c r="F46" s="24">
        <v>5</v>
      </c>
      <c r="G46" s="61">
        <v>2</v>
      </c>
      <c r="H46" s="61">
        <v>45</v>
      </c>
      <c r="I46" s="25">
        <v>31</v>
      </c>
      <c r="J46" s="61">
        <v>29.23</v>
      </c>
      <c r="K46" s="47">
        <v>41.056277796784101</v>
      </c>
    </row>
    <row r="47" spans="1:11" ht="13.5" thickBot="1" x14ac:dyDescent="0.25">
      <c r="A47" s="28" t="s">
        <v>135</v>
      </c>
      <c r="B47" s="29">
        <v>2</v>
      </c>
      <c r="C47" s="30">
        <v>2</v>
      </c>
      <c r="D47" s="31">
        <v>2</v>
      </c>
      <c r="E47" s="80">
        <v>17</v>
      </c>
      <c r="F47" s="29">
        <v>7</v>
      </c>
      <c r="G47" s="74">
        <v>4.0999999999999996</v>
      </c>
      <c r="H47" s="74">
        <v>41.695121951219498</v>
      </c>
      <c r="I47" s="30">
        <v>58</v>
      </c>
      <c r="J47" s="74">
        <v>53.65</v>
      </c>
      <c r="K47" s="48">
        <v>40.660298229263702</v>
      </c>
    </row>
    <row r="48" spans="1:11" ht="13.5" thickBot="1" x14ac:dyDescent="0.25">
      <c r="A48" s="1185" t="s">
        <v>115</v>
      </c>
      <c r="B48" s="1186">
        <v>30</v>
      </c>
      <c r="C48" s="1187">
        <v>30</v>
      </c>
      <c r="D48" s="1188">
        <v>33</v>
      </c>
      <c r="E48" s="1196">
        <v>358</v>
      </c>
      <c r="F48" s="1186">
        <v>172</v>
      </c>
      <c r="G48" s="1189">
        <v>88.72</v>
      </c>
      <c r="H48" s="1189">
        <v>48.07</v>
      </c>
      <c r="I48" s="1187">
        <v>1772</v>
      </c>
      <c r="J48" s="1189">
        <v>1500.7700000000029</v>
      </c>
      <c r="K48" s="1191">
        <v>38.930495678884746</v>
      </c>
    </row>
    <row r="50" spans="1:11" ht="13.5" thickBot="1" x14ac:dyDescent="0.25">
      <c r="A50" s="33" t="s">
        <v>427</v>
      </c>
      <c r="D50" s="51"/>
    </row>
    <row r="51" spans="1:11" ht="12.75" customHeight="1" x14ac:dyDescent="0.2">
      <c r="A51" s="1002" t="s">
        <v>113</v>
      </c>
      <c r="B51" s="1024" t="s">
        <v>379</v>
      </c>
      <c r="C51" s="1025"/>
      <c r="D51" s="1026"/>
      <c r="E51" s="1030" t="s">
        <v>8</v>
      </c>
      <c r="F51" s="1036" t="s">
        <v>380</v>
      </c>
      <c r="G51" s="1016"/>
      <c r="H51" s="1016"/>
      <c r="I51" s="1016"/>
      <c r="J51" s="1016"/>
      <c r="K51" s="1037"/>
    </row>
    <row r="52" spans="1:11" ht="12.75" customHeight="1" x14ac:dyDescent="0.2">
      <c r="A52" s="1057"/>
      <c r="B52" s="1027"/>
      <c r="C52" s="1028"/>
      <c r="D52" s="1029"/>
      <c r="E52" s="1031"/>
      <c r="F52" s="1038" t="s">
        <v>114</v>
      </c>
      <c r="G52" s="1019"/>
      <c r="H52" s="1019"/>
      <c r="I52" s="1019" t="s">
        <v>338</v>
      </c>
      <c r="J52" s="1019"/>
      <c r="K52" s="1039"/>
    </row>
    <row r="53" spans="1:11" ht="26.25" thickBot="1" x14ac:dyDescent="0.25">
      <c r="A53" s="1003"/>
      <c r="B53" s="67" t="s">
        <v>339</v>
      </c>
      <c r="C53" s="13" t="s">
        <v>340</v>
      </c>
      <c r="D53" s="14" t="s">
        <v>341</v>
      </c>
      <c r="E53" s="1032"/>
      <c r="F53" s="67" t="s">
        <v>118</v>
      </c>
      <c r="G53" s="52" t="s">
        <v>119</v>
      </c>
      <c r="H53" s="52" t="s">
        <v>344</v>
      </c>
      <c r="I53" s="13" t="s">
        <v>118</v>
      </c>
      <c r="J53" s="52" t="s">
        <v>119</v>
      </c>
      <c r="K53" s="68" t="s">
        <v>344</v>
      </c>
    </row>
    <row r="54" spans="1:11" x14ac:dyDescent="0.2">
      <c r="A54" s="17" t="s">
        <v>121</v>
      </c>
      <c r="B54" s="18">
        <v>4</v>
      </c>
      <c r="C54" s="19">
        <v>4</v>
      </c>
      <c r="D54" s="20">
        <v>4</v>
      </c>
      <c r="E54" s="77">
        <v>54</v>
      </c>
      <c r="F54" s="18">
        <v>7</v>
      </c>
      <c r="G54" s="78">
        <v>3.8</v>
      </c>
      <c r="H54" s="78">
        <v>60.289473684210499</v>
      </c>
      <c r="I54" s="19">
        <v>73</v>
      </c>
      <c r="J54" s="78">
        <v>71.05</v>
      </c>
      <c r="K54" s="79">
        <v>40.688599577762098</v>
      </c>
    </row>
    <row r="55" spans="1:11" x14ac:dyDescent="0.2">
      <c r="A55" s="23" t="s">
        <v>123</v>
      </c>
      <c r="B55" s="24">
        <v>5</v>
      </c>
      <c r="C55" s="25">
        <v>5</v>
      </c>
      <c r="D55" s="26">
        <v>5</v>
      </c>
      <c r="E55" s="69">
        <v>48</v>
      </c>
      <c r="F55" s="24">
        <v>7</v>
      </c>
      <c r="G55" s="61">
        <v>2.4</v>
      </c>
      <c r="H55" s="61">
        <v>54.4583333333333</v>
      </c>
      <c r="I55" s="25">
        <v>84</v>
      </c>
      <c r="J55" s="61">
        <v>67.95</v>
      </c>
      <c r="K55" s="47">
        <v>43.8348050036792</v>
      </c>
    </row>
    <row r="56" spans="1:11" x14ac:dyDescent="0.2">
      <c r="A56" s="23" t="s">
        <v>124</v>
      </c>
      <c r="B56" s="24">
        <v>3</v>
      </c>
      <c r="C56" s="25">
        <v>3</v>
      </c>
      <c r="D56" s="26">
        <v>3</v>
      </c>
      <c r="E56" s="69">
        <v>12</v>
      </c>
      <c r="F56" s="24">
        <v>3</v>
      </c>
      <c r="G56" s="61">
        <v>0.63</v>
      </c>
      <c r="H56" s="61">
        <v>48.420634920634903</v>
      </c>
      <c r="I56" s="25">
        <v>25</v>
      </c>
      <c r="J56" s="61">
        <v>20.23</v>
      </c>
      <c r="K56" s="47">
        <v>43.440187839841798</v>
      </c>
    </row>
    <row r="57" spans="1:11" x14ac:dyDescent="0.2">
      <c r="A57" s="23" t="s">
        <v>125</v>
      </c>
      <c r="B57" s="24">
        <v>3</v>
      </c>
      <c r="C57" s="25">
        <v>3</v>
      </c>
      <c r="D57" s="26">
        <v>3</v>
      </c>
      <c r="E57" s="69">
        <v>35</v>
      </c>
      <c r="F57" s="24">
        <v>3</v>
      </c>
      <c r="G57" s="61">
        <v>2</v>
      </c>
      <c r="H57" s="61">
        <v>43.25</v>
      </c>
      <c r="I57" s="25">
        <v>57</v>
      </c>
      <c r="J57" s="61">
        <v>51.33</v>
      </c>
      <c r="K57" s="47">
        <v>43.898597311513697</v>
      </c>
    </row>
    <row r="58" spans="1:11" x14ac:dyDescent="0.2">
      <c r="A58" s="23" t="s">
        <v>126</v>
      </c>
      <c r="B58" s="24">
        <v>1</v>
      </c>
      <c r="C58" s="25">
        <v>1</v>
      </c>
      <c r="D58" s="26">
        <v>1</v>
      </c>
      <c r="E58" s="69">
        <v>20</v>
      </c>
      <c r="F58" s="24">
        <v>8</v>
      </c>
      <c r="G58" s="61">
        <v>2.2999999999999998</v>
      </c>
      <c r="H58" s="61">
        <v>57.456521739130402</v>
      </c>
      <c r="I58" s="25">
        <v>46</v>
      </c>
      <c r="J58" s="61">
        <v>25.54</v>
      </c>
      <c r="K58" s="47">
        <v>35.664447924823797</v>
      </c>
    </row>
    <row r="59" spans="1:11" x14ac:dyDescent="0.2">
      <c r="A59" s="23" t="s">
        <v>127</v>
      </c>
      <c r="B59" s="24">
        <v>1</v>
      </c>
      <c r="C59" s="25">
        <v>1</v>
      </c>
      <c r="D59" s="26">
        <v>1</v>
      </c>
      <c r="E59" s="69">
        <v>10</v>
      </c>
      <c r="F59" s="24">
        <v>4</v>
      </c>
      <c r="G59" s="61">
        <v>0.5</v>
      </c>
      <c r="H59" s="61">
        <v>46.5</v>
      </c>
      <c r="I59" s="25">
        <v>12</v>
      </c>
      <c r="J59" s="61">
        <v>12</v>
      </c>
      <c r="K59" s="47">
        <v>44.8333333333333</v>
      </c>
    </row>
    <row r="60" spans="1:11" x14ac:dyDescent="0.2">
      <c r="A60" s="23" t="s">
        <v>128</v>
      </c>
      <c r="B60" s="24">
        <v>3</v>
      </c>
      <c r="C60" s="25">
        <v>3</v>
      </c>
      <c r="D60" s="26">
        <v>3</v>
      </c>
      <c r="E60" s="69">
        <v>23</v>
      </c>
      <c r="F60" s="24">
        <v>5</v>
      </c>
      <c r="G60" s="61">
        <v>1.4</v>
      </c>
      <c r="H60" s="61">
        <v>53.785714285714299</v>
      </c>
      <c r="I60" s="25">
        <v>43</v>
      </c>
      <c r="J60" s="61">
        <v>40.4</v>
      </c>
      <c r="K60" s="47">
        <v>42.186881188118797</v>
      </c>
    </row>
    <row r="61" spans="1:11" x14ac:dyDescent="0.2">
      <c r="A61" s="23" t="s">
        <v>129</v>
      </c>
      <c r="B61" s="24">
        <v>0</v>
      </c>
      <c r="C61" s="25">
        <v>0</v>
      </c>
      <c r="D61" s="26">
        <v>0</v>
      </c>
      <c r="E61" s="69">
        <v>0</v>
      </c>
      <c r="F61" s="24">
        <v>0</v>
      </c>
      <c r="G61" s="61">
        <v>0</v>
      </c>
      <c r="H61" s="61">
        <v>0</v>
      </c>
      <c r="I61" s="25">
        <v>0</v>
      </c>
      <c r="J61" s="61">
        <v>0</v>
      </c>
      <c r="K61" s="47">
        <v>0</v>
      </c>
    </row>
    <row r="62" spans="1:11" x14ac:dyDescent="0.2">
      <c r="A62" s="23" t="s">
        <v>130</v>
      </c>
      <c r="B62" s="24">
        <v>1</v>
      </c>
      <c r="C62" s="25">
        <v>1</v>
      </c>
      <c r="D62" s="26">
        <v>1</v>
      </c>
      <c r="E62" s="69">
        <v>10</v>
      </c>
      <c r="F62" s="24">
        <v>1</v>
      </c>
      <c r="G62" s="61">
        <v>0.5</v>
      </c>
      <c r="H62" s="61">
        <v>64.5</v>
      </c>
      <c r="I62" s="25">
        <v>16</v>
      </c>
      <c r="J62" s="61">
        <v>14.2</v>
      </c>
      <c r="K62" s="47">
        <v>40.9683098591549</v>
      </c>
    </row>
    <row r="63" spans="1:11" x14ac:dyDescent="0.2">
      <c r="A63" s="23" t="s">
        <v>131</v>
      </c>
      <c r="B63" s="24">
        <v>1</v>
      </c>
      <c r="C63" s="25">
        <v>1</v>
      </c>
      <c r="D63" s="26">
        <v>1</v>
      </c>
      <c r="E63" s="69">
        <v>5</v>
      </c>
      <c r="F63" s="24">
        <v>1</v>
      </c>
      <c r="G63" s="61">
        <v>0.25</v>
      </c>
      <c r="H63" s="61">
        <v>49.5</v>
      </c>
      <c r="I63" s="25">
        <v>9</v>
      </c>
      <c r="J63" s="61">
        <v>8.5</v>
      </c>
      <c r="K63" s="47">
        <v>51.617647058823501</v>
      </c>
    </row>
    <row r="64" spans="1:11" x14ac:dyDescent="0.2">
      <c r="A64" s="23" t="s">
        <v>132</v>
      </c>
      <c r="B64" s="24">
        <v>2</v>
      </c>
      <c r="C64" s="25">
        <v>2</v>
      </c>
      <c r="D64" s="26">
        <v>2</v>
      </c>
      <c r="E64" s="69">
        <v>25</v>
      </c>
      <c r="F64" s="24">
        <v>2</v>
      </c>
      <c r="G64" s="61">
        <v>1.3</v>
      </c>
      <c r="H64" s="61">
        <v>68.423076923076906</v>
      </c>
      <c r="I64" s="25">
        <v>50</v>
      </c>
      <c r="J64" s="61">
        <v>44.5</v>
      </c>
      <c r="K64" s="47">
        <v>37.432584269662897</v>
      </c>
    </row>
    <row r="65" spans="1:11" x14ac:dyDescent="0.2">
      <c r="A65" s="23" t="s">
        <v>133</v>
      </c>
      <c r="B65" s="24">
        <v>1</v>
      </c>
      <c r="C65" s="25">
        <v>1</v>
      </c>
      <c r="D65" s="26">
        <v>1</v>
      </c>
      <c r="E65" s="69">
        <v>8</v>
      </c>
      <c r="F65" s="24">
        <v>1</v>
      </c>
      <c r="G65" s="61">
        <v>0.4</v>
      </c>
      <c r="H65" s="61">
        <v>42.5</v>
      </c>
      <c r="I65" s="25">
        <v>14</v>
      </c>
      <c r="J65" s="61">
        <v>13.75</v>
      </c>
      <c r="K65" s="47">
        <v>43.136363636363598</v>
      </c>
    </row>
    <row r="66" spans="1:11" x14ac:dyDescent="0.2">
      <c r="A66" s="23" t="s">
        <v>134</v>
      </c>
      <c r="B66" s="24">
        <v>2</v>
      </c>
      <c r="C66" s="25">
        <v>2</v>
      </c>
      <c r="D66" s="26">
        <v>2</v>
      </c>
      <c r="E66" s="69">
        <v>13</v>
      </c>
      <c r="F66" s="24">
        <v>2</v>
      </c>
      <c r="G66" s="61">
        <v>0.65</v>
      </c>
      <c r="H66" s="61">
        <v>47.346153846153797</v>
      </c>
      <c r="I66" s="25">
        <v>23</v>
      </c>
      <c r="J66" s="61">
        <v>22.53</v>
      </c>
      <c r="K66" s="47">
        <v>45.922991566799801</v>
      </c>
    </row>
    <row r="67" spans="1:11" ht="13.5" thickBot="1" x14ac:dyDescent="0.25">
      <c r="A67" s="28" t="s">
        <v>135</v>
      </c>
      <c r="B67" s="29">
        <v>1</v>
      </c>
      <c r="C67" s="30">
        <v>1</v>
      </c>
      <c r="D67" s="31">
        <v>1</v>
      </c>
      <c r="E67" s="80">
        <v>11</v>
      </c>
      <c r="F67" s="29">
        <v>2</v>
      </c>
      <c r="G67" s="74">
        <v>0.6</v>
      </c>
      <c r="H67" s="74">
        <v>53.8333333333333</v>
      </c>
      <c r="I67" s="30">
        <v>14</v>
      </c>
      <c r="J67" s="74">
        <v>13.6</v>
      </c>
      <c r="K67" s="48">
        <v>46.691176470588204</v>
      </c>
    </row>
    <row r="68" spans="1:11" ht="13.5" thickBot="1" x14ac:dyDescent="0.25">
      <c r="A68" s="1185" t="s">
        <v>115</v>
      </c>
      <c r="B68" s="1186">
        <v>28</v>
      </c>
      <c r="C68" s="1187">
        <v>28</v>
      </c>
      <c r="D68" s="1188">
        <v>28</v>
      </c>
      <c r="E68" s="1196">
        <v>274</v>
      </c>
      <c r="F68" s="1186">
        <v>46</v>
      </c>
      <c r="G68" s="1189">
        <v>16.73</v>
      </c>
      <c r="H68" s="1189">
        <v>55.06</v>
      </c>
      <c r="I68" s="1187">
        <v>302</v>
      </c>
      <c r="J68" s="1189">
        <v>184.17999999999998</v>
      </c>
      <c r="K68" s="1191">
        <v>40.641166250407217</v>
      </c>
    </row>
  </sheetData>
  <mergeCells count="18">
    <mergeCell ref="A11:A13"/>
    <mergeCell ref="B11:D12"/>
    <mergeCell ref="E11:E13"/>
    <mergeCell ref="F11:K11"/>
    <mergeCell ref="F12:H12"/>
    <mergeCell ref="I12:K12"/>
    <mergeCell ref="A31:A33"/>
    <mergeCell ref="B31:D32"/>
    <mergeCell ref="E31:E33"/>
    <mergeCell ref="F31:K31"/>
    <mergeCell ref="F32:H32"/>
    <mergeCell ref="I32:K32"/>
    <mergeCell ref="A51:A53"/>
    <mergeCell ref="B51:D52"/>
    <mergeCell ref="E51:E53"/>
    <mergeCell ref="F51:K51"/>
    <mergeCell ref="F52:H52"/>
    <mergeCell ref="I52:K5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5" zoomScaleNormal="85" workbookViewId="0"/>
  </sheetViews>
  <sheetFormatPr defaultColWidth="9.140625" defaultRowHeight="12.75" x14ac:dyDescent="0.2"/>
  <cols>
    <col min="1" max="1" width="24.140625" style="8" customWidth="1"/>
    <col min="2" max="7" width="12.7109375" style="8" customWidth="1"/>
    <col min="8" max="16384" width="9.140625" style="8"/>
  </cols>
  <sheetData>
    <row r="1" spans="1:7" ht="15.75" x14ac:dyDescent="0.25">
      <c r="A1" s="3" t="s">
        <v>107</v>
      </c>
    </row>
    <row r="3" spans="1:7" ht="15.75" x14ac:dyDescent="0.25">
      <c r="A3" s="3" t="s">
        <v>3332</v>
      </c>
    </row>
    <row r="4" spans="1:7" ht="13.5" thickBot="1" x14ac:dyDescent="0.25"/>
    <row r="5" spans="1:7" ht="13.5" thickBot="1" x14ac:dyDescent="0.25">
      <c r="A5" s="1010" t="s">
        <v>113</v>
      </c>
      <c r="B5" s="1058" t="s">
        <v>93</v>
      </c>
      <c r="C5" s="1059"/>
      <c r="D5" s="1060"/>
      <c r="E5" s="1058" t="s">
        <v>94</v>
      </c>
      <c r="F5" s="1059"/>
      <c r="G5" s="1060"/>
    </row>
    <row r="6" spans="1:7" x14ac:dyDescent="0.2">
      <c r="A6" s="1022"/>
      <c r="B6" s="1004" t="s">
        <v>379</v>
      </c>
      <c r="C6" s="1006"/>
      <c r="D6" s="1054" t="s">
        <v>8</v>
      </c>
      <c r="E6" s="1004" t="s">
        <v>379</v>
      </c>
      <c r="F6" s="1006"/>
      <c r="G6" s="1054" t="s">
        <v>8</v>
      </c>
    </row>
    <row r="7" spans="1:7" ht="26.25" thickBot="1" x14ac:dyDescent="0.25">
      <c r="A7" s="1011"/>
      <c r="B7" s="67" t="s">
        <v>339</v>
      </c>
      <c r="C7" s="14" t="s">
        <v>340</v>
      </c>
      <c r="D7" s="1056"/>
      <c r="E7" s="67" t="s">
        <v>339</v>
      </c>
      <c r="F7" s="14" t="s">
        <v>340</v>
      </c>
      <c r="G7" s="1056"/>
    </row>
    <row r="8" spans="1:7" x14ac:dyDescent="0.2">
      <c r="A8" s="17" t="s">
        <v>121</v>
      </c>
      <c r="B8" s="18">
        <v>0</v>
      </c>
      <c r="C8" s="20">
        <v>0</v>
      </c>
      <c r="D8" s="81">
        <v>0</v>
      </c>
      <c r="E8" s="18">
        <v>0</v>
      </c>
      <c r="F8" s="20">
        <v>0</v>
      </c>
      <c r="G8" s="81">
        <v>0</v>
      </c>
    </row>
    <row r="9" spans="1:7" x14ac:dyDescent="0.2">
      <c r="A9" s="23" t="s">
        <v>123</v>
      </c>
      <c r="B9" s="24">
        <v>2</v>
      </c>
      <c r="C9" s="26">
        <v>2</v>
      </c>
      <c r="D9" s="82">
        <v>701</v>
      </c>
      <c r="E9" s="24">
        <v>0</v>
      </c>
      <c r="F9" s="26">
        <v>0</v>
      </c>
      <c r="G9" s="82">
        <v>0</v>
      </c>
    </row>
    <row r="10" spans="1:7" x14ac:dyDescent="0.2">
      <c r="A10" s="23" t="s">
        <v>124</v>
      </c>
      <c r="B10" s="24">
        <v>4</v>
      </c>
      <c r="C10" s="26">
        <v>4</v>
      </c>
      <c r="D10" s="82">
        <v>817</v>
      </c>
      <c r="E10" s="24">
        <v>0</v>
      </c>
      <c r="F10" s="26">
        <v>0</v>
      </c>
      <c r="G10" s="82">
        <v>0</v>
      </c>
    </row>
    <row r="11" spans="1:7" x14ac:dyDescent="0.2">
      <c r="A11" s="23" t="s">
        <v>125</v>
      </c>
      <c r="B11" s="24">
        <v>1</v>
      </c>
      <c r="C11" s="26">
        <v>1</v>
      </c>
      <c r="D11" s="82">
        <v>211</v>
      </c>
      <c r="E11" s="24">
        <v>0</v>
      </c>
      <c r="F11" s="26">
        <v>0</v>
      </c>
      <c r="G11" s="82">
        <v>0</v>
      </c>
    </row>
    <row r="12" spans="1:7" x14ac:dyDescent="0.2">
      <c r="A12" s="23" t="s">
        <v>126</v>
      </c>
      <c r="B12" s="24">
        <v>15</v>
      </c>
      <c r="C12" s="26">
        <v>15</v>
      </c>
      <c r="D12" s="82">
        <v>3807</v>
      </c>
      <c r="E12" s="24">
        <v>0</v>
      </c>
      <c r="F12" s="26">
        <v>0</v>
      </c>
      <c r="G12" s="82">
        <v>0</v>
      </c>
    </row>
    <row r="13" spans="1:7" x14ac:dyDescent="0.2">
      <c r="A13" s="23" t="s">
        <v>127</v>
      </c>
      <c r="B13" s="24">
        <v>3</v>
      </c>
      <c r="C13" s="26">
        <v>3</v>
      </c>
      <c r="D13" s="82">
        <v>814</v>
      </c>
      <c r="E13" s="24">
        <v>0</v>
      </c>
      <c r="F13" s="26">
        <v>0</v>
      </c>
      <c r="G13" s="82">
        <v>0</v>
      </c>
    </row>
    <row r="14" spans="1:7" x14ac:dyDescent="0.2">
      <c r="A14" s="23" t="s">
        <v>128</v>
      </c>
      <c r="B14" s="24">
        <v>2</v>
      </c>
      <c r="C14" s="26">
        <v>2</v>
      </c>
      <c r="D14" s="82">
        <v>650</v>
      </c>
      <c r="E14" s="24">
        <v>0</v>
      </c>
      <c r="F14" s="26">
        <v>0</v>
      </c>
      <c r="G14" s="82">
        <v>0</v>
      </c>
    </row>
    <row r="15" spans="1:7" x14ac:dyDescent="0.2">
      <c r="A15" s="23" t="s">
        <v>129</v>
      </c>
      <c r="B15" s="24">
        <v>3</v>
      </c>
      <c r="C15" s="26">
        <v>3</v>
      </c>
      <c r="D15" s="82">
        <v>811</v>
      </c>
      <c r="E15" s="24">
        <v>1</v>
      </c>
      <c r="F15" s="26">
        <v>5</v>
      </c>
      <c r="G15" s="82">
        <v>285</v>
      </c>
    </row>
    <row r="16" spans="1:7" x14ac:dyDescent="0.2">
      <c r="A16" s="23" t="s">
        <v>130</v>
      </c>
      <c r="B16" s="24">
        <v>1</v>
      </c>
      <c r="C16" s="26">
        <v>1</v>
      </c>
      <c r="D16" s="82">
        <v>453</v>
      </c>
      <c r="E16" s="24">
        <v>0</v>
      </c>
      <c r="F16" s="26">
        <v>0</v>
      </c>
      <c r="G16" s="82">
        <v>0</v>
      </c>
    </row>
    <row r="17" spans="1:7" x14ac:dyDescent="0.2">
      <c r="A17" s="23" t="s">
        <v>131</v>
      </c>
      <c r="B17" s="24">
        <v>0</v>
      </c>
      <c r="C17" s="26">
        <v>0</v>
      </c>
      <c r="D17" s="82">
        <v>0</v>
      </c>
      <c r="E17" s="24">
        <v>0</v>
      </c>
      <c r="F17" s="26">
        <v>0</v>
      </c>
      <c r="G17" s="82">
        <v>0</v>
      </c>
    </row>
    <row r="18" spans="1:7" x14ac:dyDescent="0.2">
      <c r="A18" s="23" t="s">
        <v>132</v>
      </c>
      <c r="B18" s="24">
        <v>1</v>
      </c>
      <c r="C18" s="26">
        <v>1</v>
      </c>
      <c r="D18" s="82">
        <v>240</v>
      </c>
      <c r="E18" s="24">
        <v>0</v>
      </c>
      <c r="F18" s="26">
        <v>0</v>
      </c>
      <c r="G18" s="82">
        <v>0</v>
      </c>
    </row>
    <row r="19" spans="1:7" x14ac:dyDescent="0.2">
      <c r="A19" s="23" t="s">
        <v>133</v>
      </c>
      <c r="B19" s="24">
        <v>5</v>
      </c>
      <c r="C19" s="26">
        <v>5</v>
      </c>
      <c r="D19" s="82">
        <v>1091</v>
      </c>
      <c r="E19" s="24">
        <v>0</v>
      </c>
      <c r="F19" s="26">
        <v>0</v>
      </c>
      <c r="G19" s="82">
        <v>0</v>
      </c>
    </row>
    <row r="20" spans="1:7" x14ac:dyDescent="0.2">
      <c r="A20" s="23" t="s">
        <v>134</v>
      </c>
      <c r="B20" s="24">
        <v>3</v>
      </c>
      <c r="C20" s="26">
        <v>3</v>
      </c>
      <c r="D20" s="82">
        <v>1063</v>
      </c>
      <c r="E20" s="24">
        <v>0</v>
      </c>
      <c r="F20" s="26">
        <v>0</v>
      </c>
      <c r="G20" s="82">
        <v>0</v>
      </c>
    </row>
    <row r="21" spans="1:7" ht="13.5" thickBot="1" x14ac:dyDescent="0.25">
      <c r="A21" s="28" t="s">
        <v>135</v>
      </c>
      <c r="B21" s="29">
        <v>43</v>
      </c>
      <c r="C21" s="31">
        <v>4</v>
      </c>
      <c r="D21" s="83">
        <v>1643</v>
      </c>
      <c r="E21" s="29">
        <v>0</v>
      </c>
      <c r="F21" s="31">
        <v>0</v>
      </c>
      <c r="G21" s="83">
        <v>0</v>
      </c>
    </row>
    <row r="22" spans="1:7" ht="13.5" thickBot="1" x14ac:dyDescent="0.25">
      <c r="A22" s="1185" t="s">
        <v>115</v>
      </c>
      <c r="B22" s="1186">
        <v>43</v>
      </c>
      <c r="C22" s="1188">
        <v>44</v>
      </c>
      <c r="D22" s="1197">
        <v>12301</v>
      </c>
      <c r="E22" s="1186">
        <v>1</v>
      </c>
      <c r="F22" s="1188">
        <v>5</v>
      </c>
      <c r="G22" s="1197">
        <v>285</v>
      </c>
    </row>
  </sheetData>
  <mergeCells count="7">
    <mergeCell ref="A5:A7"/>
    <mergeCell ref="B5:D5"/>
    <mergeCell ref="E5:G5"/>
    <mergeCell ref="B6:C6"/>
    <mergeCell ref="D6:D7"/>
    <mergeCell ref="E6:F6"/>
    <mergeCell ref="G6:G7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85" zoomScaleNormal="85" workbookViewId="0"/>
  </sheetViews>
  <sheetFormatPr defaultColWidth="9.140625" defaultRowHeight="12.75" x14ac:dyDescent="0.2"/>
  <cols>
    <col min="1" max="1" width="23" style="8" customWidth="1"/>
    <col min="2" max="10" width="11.28515625" style="8" customWidth="1"/>
    <col min="11" max="16384" width="9.140625" style="8"/>
  </cols>
  <sheetData>
    <row r="1" spans="1:10" ht="15.75" x14ac:dyDescent="0.25">
      <c r="A1" s="3" t="s">
        <v>107</v>
      </c>
      <c r="B1" s="3"/>
    </row>
    <row r="3" spans="1:10" ht="15.75" x14ac:dyDescent="0.25">
      <c r="A3" s="84" t="s">
        <v>3331</v>
      </c>
      <c r="B3" s="84"/>
      <c r="C3" s="84"/>
      <c r="D3" s="84"/>
      <c r="E3" s="84"/>
      <c r="F3" s="84"/>
      <c r="G3" s="84"/>
      <c r="H3" s="84"/>
      <c r="I3" s="84"/>
    </row>
    <row r="4" spans="1:10" x14ac:dyDescent="0.2">
      <c r="A4" s="9"/>
      <c r="B4" s="9"/>
    </row>
    <row r="5" spans="1:10" x14ac:dyDescent="0.2">
      <c r="A5" s="10" t="s">
        <v>108</v>
      </c>
      <c r="B5" s="10"/>
    </row>
    <row r="6" spans="1:10" x14ac:dyDescent="0.2">
      <c r="A6" s="10" t="s">
        <v>109</v>
      </c>
      <c r="B6" s="10"/>
    </row>
    <row r="7" spans="1:10" x14ac:dyDescent="0.2">
      <c r="A7" s="10"/>
      <c r="B7" s="10"/>
    </row>
    <row r="8" spans="1:10" ht="13.5" thickBot="1" x14ac:dyDescent="0.25">
      <c r="A8" s="11" t="s">
        <v>428</v>
      </c>
      <c r="B8" s="11"/>
    </row>
    <row r="9" spans="1:10" ht="15.75" customHeight="1" x14ac:dyDescent="0.2">
      <c r="A9" s="1002" t="s">
        <v>113</v>
      </c>
      <c r="B9" s="1004" t="s">
        <v>5</v>
      </c>
      <c r="C9" s="1005"/>
      <c r="D9" s="1006"/>
      <c r="E9" s="1004" t="s">
        <v>6</v>
      </c>
      <c r="F9" s="1005"/>
      <c r="G9" s="1006"/>
      <c r="H9" s="1004" t="s">
        <v>7</v>
      </c>
      <c r="I9" s="1005"/>
      <c r="J9" s="1006"/>
    </row>
    <row r="10" spans="1:10" ht="15.75" customHeight="1" thickBot="1" x14ac:dyDescent="0.25">
      <c r="A10" s="1003"/>
      <c r="B10" s="12" t="s">
        <v>115</v>
      </c>
      <c r="C10" s="13" t="s">
        <v>116</v>
      </c>
      <c r="D10" s="14" t="s">
        <v>117</v>
      </c>
      <c r="E10" s="12" t="s">
        <v>115</v>
      </c>
      <c r="F10" s="13" t="s">
        <v>116</v>
      </c>
      <c r="G10" s="14" t="s">
        <v>117</v>
      </c>
      <c r="H10" s="12" t="s">
        <v>115</v>
      </c>
      <c r="I10" s="13" t="s">
        <v>116</v>
      </c>
      <c r="J10" s="14" t="s">
        <v>117</v>
      </c>
    </row>
    <row r="11" spans="1:10" x14ac:dyDescent="0.2">
      <c r="A11" s="17" t="s">
        <v>121</v>
      </c>
      <c r="B11" s="18">
        <f>C11+D11</f>
        <v>12</v>
      </c>
      <c r="C11" s="19">
        <v>5</v>
      </c>
      <c r="D11" s="20">
        <v>7</v>
      </c>
      <c r="E11" s="18">
        <f>F11+G11</f>
        <v>12</v>
      </c>
      <c r="F11" s="19">
        <v>5</v>
      </c>
      <c r="G11" s="20">
        <v>7</v>
      </c>
      <c r="H11" s="18">
        <f>I11+J11</f>
        <v>18</v>
      </c>
      <c r="I11" s="19">
        <v>9</v>
      </c>
      <c r="J11" s="20">
        <v>9</v>
      </c>
    </row>
    <row r="12" spans="1:10" x14ac:dyDescent="0.2">
      <c r="A12" s="23" t="s">
        <v>123</v>
      </c>
      <c r="B12" s="24">
        <f t="shared" ref="B12:B25" si="0">C12+D12</f>
        <v>7</v>
      </c>
      <c r="C12" s="25">
        <v>1</v>
      </c>
      <c r="D12" s="26">
        <v>6</v>
      </c>
      <c r="E12" s="24">
        <f t="shared" ref="E12:E25" si="1">F12+G12</f>
        <v>7</v>
      </c>
      <c r="F12" s="25">
        <v>1</v>
      </c>
      <c r="G12" s="26">
        <v>6</v>
      </c>
      <c r="H12" s="24">
        <f t="shared" ref="H12:H25" si="2">I12+J12</f>
        <v>13</v>
      </c>
      <c r="I12" s="25">
        <v>1</v>
      </c>
      <c r="J12" s="26">
        <v>12</v>
      </c>
    </row>
    <row r="13" spans="1:10" x14ac:dyDescent="0.2">
      <c r="A13" s="23" t="s">
        <v>124</v>
      </c>
      <c r="B13" s="24">
        <f t="shared" si="0"/>
        <v>16</v>
      </c>
      <c r="C13" s="25">
        <v>8</v>
      </c>
      <c r="D13" s="26">
        <v>8</v>
      </c>
      <c r="E13" s="24">
        <f t="shared" si="1"/>
        <v>16</v>
      </c>
      <c r="F13" s="25">
        <v>8</v>
      </c>
      <c r="G13" s="26">
        <v>8</v>
      </c>
      <c r="H13" s="24">
        <f t="shared" si="2"/>
        <v>23</v>
      </c>
      <c r="I13" s="25">
        <v>9</v>
      </c>
      <c r="J13" s="26">
        <v>14</v>
      </c>
    </row>
    <row r="14" spans="1:10" x14ac:dyDescent="0.2">
      <c r="A14" s="23" t="s">
        <v>125</v>
      </c>
      <c r="B14" s="24">
        <f t="shared" si="0"/>
        <v>7</v>
      </c>
      <c r="C14" s="25">
        <v>3</v>
      </c>
      <c r="D14" s="26">
        <v>4</v>
      </c>
      <c r="E14" s="24">
        <f t="shared" si="1"/>
        <v>7</v>
      </c>
      <c r="F14" s="25">
        <v>3</v>
      </c>
      <c r="G14" s="26">
        <v>4</v>
      </c>
      <c r="H14" s="24">
        <f t="shared" si="2"/>
        <v>12</v>
      </c>
      <c r="I14" s="25">
        <v>8</v>
      </c>
      <c r="J14" s="26">
        <v>4</v>
      </c>
    </row>
    <row r="15" spans="1:10" x14ac:dyDescent="0.2">
      <c r="A15" s="23" t="s">
        <v>126</v>
      </c>
      <c r="B15" s="24">
        <f t="shared" si="0"/>
        <v>4</v>
      </c>
      <c r="C15" s="25"/>
      <c r="D15" s="26">
        <v>4</v>
      </c>
      <c r="E15" s="24">
        <f t="shared" si="1"/>
        <v>4</v>
      </c>
      <c r="F15" s="25"/>
      <c r="G15" s="26">
        <v>4</v>
      </c>
      <c r="H15" s="24">
        <f t="shared" si="2"/>
        <v>9</v>
      </c>
      <c r="I15" s="25"/>
      <c r="J15" s="26">
        <v>9</v>
      </c>
    </row>
    <row r="16" spans="1:10" x14ac:dyDescent="0.2">
      <c r="A16" s="23" t="s">
        <v>127</v>
      </c>
      <c r="B16" s="24">
        <f t="shared" si="0"/>
        <v>14</v>
      </c>
      <c r="C16" s="25">
        <v>9</v>
      </c>
      <c r="D16" s="26">
        <v>5</v>
      </c>
      <c r="E16" s="24">
        <f t="shared" si="1"/>
        <v>15</v>
      </c>
      <c r="F16" s="25">
        <v>9</v>
      </c>
      <c r="G16" s="26">
        <v>6</v>
      </c>
      <c r="H16" s="24">
        <f t="shared" si="2"/>
        <v>21</v>
      </c>
      <c r="I16" s="25">
        <v>12</v>
      </c>
      <c r="J16" s="26">
        <v>9</v>
      </c>
    </row>
    <row r="17" spans="1:10" x14ac:dyDescent="0.2">
      <c r="A17" s="23" t="s">
        <v>128</v>
      </c>
      <c r="B17" s="24">
        <f t="shared" si="0"/>
        <v>7</v>
      </c>
      <c r="C17" s="25">
        <v>1</v>
      </c>
      <c r="D17" s="26">
        <v>6</v>
      </c>
      <c r="E17" s="24">
        <f t="shared" si="1"/>
        <v>8</v>
      </c>
      <c r="F17" s="25">
        <v>1</v>
      </c>
      <c r="G17" s="26">
        <v>7</v>
      </c>
      <c r="H17" s="24">
        <f t="shared" si="2"/>
        <v>11</v>
      </c>
      <c r="I17" s="25">
        <v>2</v>
      </c>
      <c r="J17" s="26">
        <v>9</v>
      </c>
    </row>
    <row r="18" spans="1:10" x14ac:dyDescent="0.2">
      <c r="A18" s="23" t="s">
        <v>129</v>
      </c>
      <c r="B18" s="24">
        <f t="shared" si="0"/>
        <v>5</v>
      </c>
      <c r="C18" s="25"/>
      <c r="D18" s="26">
        <v>5</v>
      </c>
      <c r="E18" s="24">
        <f t="shared" si="1"/>
        <v>7</v>
      </c>
      <c r="F18" s="25"/>
      <c r="G18" s="26">
        <v>7</v>
      </c>
      <c r="H18" s="24">
        <f t="shared" si="2"/>
        <v>14</v>
      </c>
      <c r="I18" s="25"/>
      <c r="J18" s="26">
        <v>14</v>
      </c>
    </row>
    <row r="19" spans="1:10" x14ac:dyDescent="0.2">
      <c r="A19" s="23" t="s">
        <v>130</v>
      </c>
      <c r="B19" s="24">
        <f t="shared" si="0"/>
        <v>3</v>
      </c>
      <c r="C19" s="25">
        <v>2</v>
      </c>
      <c r="D19" s="26">
        <v>1</v>
      </c>
      <c r="E19" s="24">
        <f t="shared" si="1"/>
        <v>7</v>
      </c>
      <c r="F19" s="25">
        <v>2</v>
      </c>
      <c r="G19" s="26">
        <v>5</v>
      </c>
      <c r="H19" s="24">
        <f t="shared" si="2"/>
        <v>11</v>
      </c>
      <c r="I19" s="25">
        <v>2</v>
      </c>
      <c r="J19" s="26">
        <v>9</v>
      </c>
    </row>
    <row r="20" spans="1:10" x14ac:dyDescent="0.2">
      <c r="A20" s="23" t="s">
        <v>131</v>
      </c>
      <c r="B20" s="24">
        <f t="shared" si="0"/>
        <v>8</v>
      </c>
      <c r="C20" s="25">
        <v>3</v>
      </c>
      <c r="D20" s="26">
        <v>5</v>
      </c>
      <c r="E20" s="24">
        <f t="shared" si="1"/>
        <v>8</v>
      </c>
      <c r="F20" s="25">
        <v>3</v>
      </c>
      <c r="G20" s="26">
        <v>5</v>
      </c>
      <c r="H20" s="24">
        <f t="shared" si="2"/>
        <v>12</v>
      </c>
      <c r="I20" s="25">
        <v>3</v>
      </c>
      <c r="J20" s="26">
        <v>9</v>
      </c>
    </row>
    <row r="21" spans="1:10" x14ac:dyDescent="0.2">
      <c r="A21" s="23" t="s">
        <v>132</v>
      </c>
      <c r="B21" s="24">
        <f t="shared" si="0"/>
        <v>12</v>
      </c>
      <c r="C21" s="25"/>
      <c r="D21" s="26">
        <v>12</v>
      </c>
      <c r="E21" s="24">
        <f t="shared" si="1"/>
        <v>12</v>
      </c>
      <c r="F21" s="25"/>
      <c r="G21" s="26">
        <v>12</v>
      </c>
      <c r="H21" s="24">
        <f t="shared" si="2"/>
        <v>16</v>
      </c>
      <c r="I21" s="25"/>
      <c r="J21" s="26">
        <v>16</v>
      </c>
    </row>
    <row r="22" spans="1:10" x14ac:dyDescent="0.2">
      <c r="A22" s="23" t="s">
        <v>133</v>
      </c>
      <c r="B22" s="24">
        <f t="shared" si="0"/>
        <v>3</v>
      </c>
      <c r="C22" s="25">
        <v>1</v>
      </c>
      <c r="D22" s="26">
        <v>2</v>
      </c>
      <c r="E22" s="24">
        <f t="shared" si="1"/>
        <v>3</v>
      </c>
      <c r="F22" s="25">
        <v>1</v>
      </c>
      <c r="G22" s="26">
        <v>2</v>
      </c>
      <c r="H22" s="24">
        <f t="shared" si="2"/>
        <v>12</v>
      </c>
      <c r="I22" s="25">
        <v>4</v>
      </c>
      <c r="J22" s="26">
        <v>8</v>
      </c>
    </row>
    <row r="23" spans="1:10" x14ac:dyDescent="0.2">
      <c r="A23" s="23" t="s">
        <v>134</v>
      </c>
      <c r="B23" s="24">
        <f t="shared" si="0"/>
        <v>10</v>
      </c>
      <c r="C23" s="25">
        <v>2</v>
      </c>
      <c r="D23" s="26">
        <v>8</v>
      </c>
      <c r="E23" s="24">
        <f t="shared" si="1"/>
        <v>10</v>
      </c>
      <c r="F23" s="25">
        <v>2</v>
      </c>
      <c r="G23" s="26">
        <v>8</v>
      </c>
      <c r="H23" s="24">
        <f t="shared" si="2"/>
        <v>18</v>
      </c>
      <c r="I23" s="25">
        <v>2</v>
      </c>
      <c r="J23" s="26">
        <v>16</v>
      </c>
    </row>
    <row r="24" spans="1:10" ht="13.5" thickBot="1" x14ac:dyDescent="0.25">
      <c r="A24" s="28" t="s">
        <v>135</v>
      </c>
      <c r="B24" s="29">
        <f t="shared" si="0"/>
        <v>5</v>
      </c>
      <c r="C24" s="30"/>
      <c r="D24" s="31">
        <v>5</v>
      </c>
      <c r="E24" s="29">
        <f t="shared" si="1"/>
        <v>5</v>
      </c>
      <c r="F24" s="30"/>
      <c r="G24" s="31">
        <v>5</v>
      </c>
      <c r="H24" s="29">
        <f t="shared" si="2"/>
        <v>6</v>
      </c>
      <c r="I24" s="30"/>
      <c r="J24" s="31">
        <v>6</v>
      </c>
    </row>
    <row r="25" spans="1:10" ht="13.5" thickBot="1" x14ac:dyDescent="0.25">
      <c r="A25" s="1185" t="s">
        <v>115</v>
      </c>
      <c r="B25" s="1186">
        <f t="shared" si="0"/>
        <v>113</v>
      </c>
      <c r="C25" s="1187">
        <v>35</v>
      </c>
      <c r="D25" s="1188">
        <v>78</v>
      </c>
      <c r="E25" s="1186">
        <f t="shared" si="1"/>
        <v>121</v>
      </c>
      <c r="F25" s="1187">
        <v>35</v>
      </c>
      <c r="G25" s="1188">
        <v>86</v>
      </c>
      <c r="H25" s="1186">
        <f t="shared" si="2"/>
        <v>196</v>
      </c>
      <c r="I25" s="1187">
        <v>52</v>
      </c>
      <c r="J25" s="1188">
        <v>144</v>
      </c>
    </row>
    <row r="27" spans="1:10" s="33" customFormat="1" ht="13.5" thickBot="1" x14ac:dyDescent="0.25">
      <c r="A27" s="11" t="s">
        <v>429</v>
      </c>
      <c r="B27" s="11"/>
      <c r="C27" s="8"/>
      <c r="D27" s="8"/>
      <c r="E27" s="8"/>
      <c r="F27" s="8"/>
      <c r="G27" s="8"/>
      <c r="H27" s="8"/>
      <c r="I27" s="8"/>
      <c r="J27" s="8"/>
    </row>
    <row r="28" spans="1:10" ht="15.75" customHeight="1" x14ac:dyDescent="0.2">
      <c r="A28" s="1002" t="s">
        <v>113</v>
      </c>
      <c r="B28" s="1004" t="s">
        <v>5</v>
      </c>
      <c r="C28" s="1005"/>
      <c r="D28" s="1006"/>
      <c r="E28" s="1004" t="s">
        <v>6</v>
      </c>
      <c r="F28" s="1005"/>
      <c r="G28" s="1006"/>
      <c r="H28" s="1004" t="s">
        <v>7</v>
      </c>
      <c r="I28" s="1005"/>
      <c r="J28" s="1006"/>
    </row>
    <row r="29" spans="1:10" ht="15.75" customHeight="1" thickBot="1" x14ac:dyDescent="0.25">
      <c r="A29" s="1003"/>
      <c r="B29" s="12" t="s">
        <v>115</v>
      </c>
      <c r="C29" s="13" t="s">
        <v>116</v>
      </c>
      <c r="D29" s="14" t="s">
        <v>117</v>
      </c>
      <c r="E29" s="12" t="s">
        <v>115</v>
      </c>
      <c r="F29" s="13" t="s">
        <v>116</v>
      </c>
      <c r="G29" s="14" t="s">
        <v>117</v>
      </c>
      <c r="H29" s="12" t="s">
        <v>115</v>
      </c>
      <c r="I29" s="13" t="s">
        <v>116</v>
      </c>
      <c r="J29" s="14" t="s">
        <v>117</v>
      </c>
    </row>
    <row r="30" spans="1:10" x14ac:dyDescent="0.2">
      <c r="A30" s="17" t="s">
        <v>121</v>
      </c>
      <c r="B30" s="18">
        <f>C30+D30</f>
        <v>4</v>
      </c>
      <c r="C30" s="19">
        <v>4</v>
      </c>
      <c r="D30" s="20">
        <v>0</v>
      </c>
      <c r="E30" s="18">
        <f>F30+G30</f>
        <v>4</v>
      </c>
      <c r="F30" s="19">
        <v>4</v>
      </c>
      <c r="G30" s="20">
        <v>0</v>
      </c>
      <c r="H30" s="18">
        <f>I30+J30</f>
        <v>4</v>
      </c>
      <c r="I30" s="19">
        <v>4</v>
      </c>
      <c r="J30" s="20">
        <v>0</v>
      </c>
    </row>
    <row r="31" spans="1:10" x14ac:dyDescent="0.2">
      <c r="A31" s="23" t="s">
        <v>123</v>
      </c>
      <c r="B31" s="24">
        <f t="shared" ref="B31:B44" si="3">C31+D31</f>
        <v>4</v>
      </c>
      <c r="C31" s="25">
        <v>4</v>
      </c>
      <c r="D31" s="26">
        <v>0</v>
      </c>
      <c r="E31" s="24">
        <f t="shared" ref="E31:E44" si="4">F31+G31</f>
        <v>4</v>
      </c>
      <c r="F31" s="25">
        <v>4</v>
      </c>
      <c r="G31" s="26">
        <v>0</v>
      </c>
      <c r="H31" s="24">
        <f t="shared" ref="H31:H44" si="5">I31+J31</f>
        <v>4</v>
      </c>
      <c r="I31" s="25">
        <v>4</v>
      </c>
      <c r="J31" s="26">
        <v>0</v>
      </c>
    </row>
    <row r="32" spans="1:10" x14ac:dyDescent="0.2">
      <c r="A32" s="23" t="s">
        <v>124</v>
      </c>
      <c r="B32" s="24">
        <f t="shared" si="3"/>
        <v>3</v>
      </c>
      <c r="C32" s="25">
        <v>3</v>
      </c>
      <c r="D32" s="26">
        <v>0</v>
      </c>
      <c r="E32" s="24">
        <f t="shared" si="4"/>
        <v>3</v>
      </c>
      <c r="F32" s="25">
        <v>3</v>
      </c>
      <c r="G32" s="26">
        <v>0</v>
      </c>
      <c r="H32" s="24">
        <f t="shared" si="5"/>
        <v>3</v>
      </c>
      <c r="I32" s="25">
        <v>3</v>
      </c>
      <c r="J32" s="26">
        <v>0</v>
      </c>
    </row>
    <row r="33" spans="1:10" x14ac:dyDescent="0.2">
      <c r="A33" s="23" t="s">
        <v>125</v>
      </c>
      <c r="B33" s="24">
        <f t="shared" si="3"/>
        <v>1</v>
      </c>
      <c r="C33" s="25">
        <v>1</v>
      </c>
      <c r="D33" s="26">
        <v>0</v>
      </c>
      <c r="E33" s="24">
        <f t="shared" si="4"/>
        <v>1</v>
      </c>
      <c r="F33" s="25">
        <v>1</v>
      </c>
      <c r="G33" s="26">
        <v>0</v>
      </c>
      <c r="H33" s="24">
        <f t="shared" si="5"/>
        <v>1</v>
      </c>
      <c r="I33" s="25">
        <v>1</v>
      </c>
      <c r="J33" s="26">
        <v>0</v>
      </c>
    </row>
    <row r="34" spans="1:10" x14ac:dyDescent="0.2">
      <c r="A34" s="23" t="s">
        <v>126</v>
      </c>
      <c r="B34" s="24">
        <f t="shared" si="3"/>
        <v>2</v>
      </c>
      <c r="C34" s="25">
        <v>2</v>
      </c>
      <c r="D34" s="26">
        <v>0</v>
      </c>
      <c r="E34" s="24">
        <f t="shared" si="4"/>
        <v>2</v>
      </c>
      <c r="F34" s="25">
        <v>2</v>
      </c>
      <c r="G34" s="26">
        <v>0</v>
      </c>
      <c r="H34" s="24">
        <f t="shared" si="5"/>
        <v>2</v>
      </c>
      <c r="I34" s="25">
        <v>2</v>
      </c>
      <c r="J34" s="26">
        <v>0</v>
      </c>
    </row>
    <row r="35" spans="1:10" x14ac:dyDescent="0.2">
      <c r="A35" s="23" t="s">
        <v>127</v>
      </c>
      <c r="B35" s="24">
        <f t="shared" si="3"/>
        <v>2</v>
      </c>
      <c r="C35" s="25">
        <v>2</v>
      </c>
      <c r="D35" s="26">
        <v>0</v>
      </c>
      <c r="E35" s="24">
        <f t="shared" si="4"/>
        <v>2</v>
      </c>
      <c r="F35" s="25">
        <v>2</v>
      </c>
      <c r="G35" s="26">
        <v>0</v>
      </c>
      <c r="H35" s="24">
        <f t="shared" si="5"/>
        <v>2</v>
      </c>
      <c r="I35" s="25">
        <v>2</v>
      </c>
      <c r="J35" s="26">
        <v>0</v>
      </c>
    </row>
    <row r="36" spans="1:10" x14ac:dyDescent="0.2">
      <c r="A36" s="23" t="s">
        <v>128</v>
      </c>
      <c r="B36" s="24">
        <f t="shared" si="3"/>
        <v>1</v>
      </c>
      <c r="C36" s="25">
        <v>1</v>
      </c>
      <c r="D36" s="26">
        <v>0</v>
      </c>
      <c r="E36" s="24">
        <f t="shared" si="4"/>
        <v>1</v>
      </c>
      <c r="F36" s="25">
        <v>1</v>
      </c>
      <c r="G36" s="26">
        <v>0</v>
      </c>
      <c r="H36" s="24">
        <f t="shared" si="5"/>
        <v>1</v>
      </c>
      <c r="I36" s="25">
        <v>1</v>
      </c>
      <c r="J36" s="26">
        <v>0</v>
      </c>
    </row>
    <row r="37" spans="1:10" x14ac:dyDescent="0.2">
      <c r="A37" s="23" t="s">
        <v>129</v>
      </c>
      <c r="B37" s="24">
        <f t="shared" si="3"/>
        <v>1</v>
      </c>
      <c r="C37" s="25">
        <v>1</v>
      </c>
      <c r="D37" s="26">
        <v>0</v>
      </c>
      <c r="E37" s="24">
        <f t="shared" si="4"/>
        <v>1</v>
      </c>
      <c r="F37" s="25">
        <v>1</v>
      </c>
      <c r="G37" s="26">
        <v>0</v>
      </c>
      <c r="H37" s="24">
        <f t="shared" si="5"/>
        <v>1</v>
      </c>
      <c r="I37" s="25">
        <v>1</v>
      </c>
      <c r="J37" s="26">
        <v>0</v>
      </c>
    </row>
    <row r="38" spans="1:10" x14ac:dyDescent="0.2">
      <c r="A38" s="23" t="s">
        <v>130</v>
      </c>
      <c r="B38" s="24">
        <f t="shared" si="3"/>
        <v>1</v>
      </c>
      <c r="C38" s="25">
        <v>1</v>
      </c>
      <c r="D38" s="26">
        <v>0</v>
      </c>
      <c r="E38" s="24">
        <f t="shared" si="4"/>
        <v>1</v>
      </c>
      <c r="F38" s="25">
        <v>1</v>
      </c>
      <c r="G38" s="26">
        <v>0</v>
      </c>
      <c r="H38" s="24">
        <f t="shared" si="5"/>
        <v>1</v>
      </c>
      <c r="I38" s="25">
        <v>1</v>
      </c>
      <c r="J38" s="26">
        <v>0</v>
      </c>
    </row>
    <row r="39" spans="1:10" x14ac:dyDescent="0.2">
      <c r="A39" s="23" t="s">
        <v>131</v>
      </c>
      <c r="B39" s="24">
        <f t="shared" si="3"/>
        <v>0</v>
      </c>
      <c r="C39" s="25">
        <v>0</v>
      </c>
      <c r="D39" s="26">
        <v>0</v>
      </c>
      <c r="E39" s="24">
        <f t="shared" si="4"/>
        <v>0</v>
      </c>
      <c r="F39" s="25">
        <v>0</v>
      </c>
      <c r="G39" s="26">
        <v>0</v>
      </c>
      <c r="H39" s="24">
        <f t="shared" si="5"/>
        <v>0</v>
      </c>
      <c r="I39" s="25">
        <v>0</v>
      </c>
      <c r="J39" s="26">
        <v>0</v>
      </c>
    </row>
    <row r="40" spans="1:10" x14ac:dyDescent="0.2">
      <c r="A40" s="23" t="s">
        <v>132</v>
      </c>
      <c r="B40" s="24">
        <f t="shared" si="3"/>
        <v>4</v>
      </c>
      <c r="C40" s="25">
        <v>4</v>
      </c>
      <c r="D40" s="26">
        <v>0</v>
      </c>
      <c r="E40" s="24">
        <f t="shared" si="4"/>
        <v>4</v>
      </c>
      <c r="F40" s="25">
        <v>4</v>
      </c>
      <c r="G40" s="26">
        <v>0</v>
      </c>
      <c r="H40" s="24">
        <f t="shared" si="5"/>
        <v>4</v>
      </c>
      <c r="I40" s="25">
        <v>4</v>
      </c>
      <c r="J40" s="26">
        <v>0</v>
      </c>
    </row>
    <row r="41" spans="1:10" x14ac:dyDescent="0.2">
      <c r="A41" s="23" t="s">
        <v>133</v>
      </c>
      <c r="B41" s="24">
        <f t="shared" si="3"/>
        <v>1</v>
      </c>
      <c r="C41" s="25">
        <v>1</v>
      </c>
      <c r="D41" s="26">
        <v>0</v>
      </c>
      <c r="E41" s="24">
        <f t="shared" si="4"/>
        <v>1</v>
      </c>
      <c r="F41" s="25">
        <v>1</v>
      </c>
      <c r="G41" s="26">
        <v>0</v>
      </c>
      <c r="H41" s="24">
        <f t="shared" si="5"/>
        <v>1</v>
      </c>
      <c r="I41" s="25">
        <v>1</v>
      </c>
      <c r="J41" s="26">
        <v>0</v>
      </c>
    </row>
    <row r="42" spans="1:10" x14ac:dyDescent="0.2">
      <c r="A42" s="23" t="s">
        <v>134</v>
      </c>
      <c r="B42" s="24">
        <f t="shared" si="3"/>
        <v>7</v>
      </c>
      <c r="C42" s="25">
        <v>7</v>
      </c>
      <c r="D42" s="26">
        <v>0</v>
      </c>
      <c r="E42" s="24">
        <f t="shared" si="4"/>
        <v>7</v>
      </c>
      <c r="F42" s="25">
        <v>7</v>
      </c>
      <c r="G42" s="26">
        <v>0</v>
      </c>
      <c r="H42" s="24">
        <f t="shared" si="5"/>
        <v>7</v>
      </c>
      <c r="I42" s="25">
        <v>7</v>
      </c>
      <c r="J42" s="26">
        <v>0</v>
      </c>
    </row>
    <row r="43" spans="1:10" ht="13.5" thickBot="1" x14ac:dyDescent="0.25">
      <c r="A43" s="28" t="s">
        <v>135</v>
      </c>
      <c r="B43" s="29">
        <f t="shared" si="3"/>
        <v>3</v>
      </c>
      <c r="C43" s="30">
        <v>3</v>
      </c>
      <c r="D43" s="31">
        <v>0</v>
      </c>
      <c r="E43" s="29">
        <f t="shared" si="4"/>
        <v>3</v>
      </c>
      <c r="F43" s="30">
        <v>3</v>
      </c>
      <c r="G43" s="31">
        <v>0</v>
      </c>
      <c r="H43" s="29">
        <f t="shared" si="5"/>
        <v>3</v>
      </c>
      <c r="I43" s="30">
        <v>3</v>
      </c>
      <c r="J43" s="31">
        <v>0</v>
      </c>
    </row>
    <row r="44" spans="1:10" ht="13.5" thickBot="1" x14ac:dyDescent="0.25">
      <c r="A44" s="1185" t="s">
        <v>115</v>
      </c>
      <c r="B44" s="1186">
        <f t="shared" si="3"/>
        <v>34</v>
      </c>
      <c r="C44" s="1187">
        <v>34</v>
      </c>
      <c r="D44" s="1188">
        <v>0</v>
      </c>
      <c r="E44" s="1186">
        <f t="shared" si="4"/>
        <v>34</v>
      </c>
      <c r="F44" s="1187">
        <v>34</v>
      </c>
      <c r="G44" s="1188">
        <v>0</v>
      </c>
      <c r="H44" s="1186">
        <f t="shared" si="5"/>
        <v>34</v>
      </c>
      <c r="I44" s="1187">
        <v>34</v>
      </c>
      <c r="J44" s="1188">
        <v>0</v>
      </c>
    </row>
    <row r="46" spans="1:10" ht="13.5" thickBot="1" x14ac:dyDescent="0.25">
      <c r="A46" s="33" t="s">
        <v>430</v>
      </c>
    </row>
    <row r="47" spans="1:10" ht="48" customHeight="1" x14ac:dyDescent="0.2">
      <c r="A47" s="1061" t="s">
        <v>113</v>
      </c>
      <c r="B47" s="1036" t="s">
        <v>431</v>
      </c>
      <c r="C47" s="1016"/>
      <c r="D47" s="1037"/>
      <c r="E47" s="1036" t="s">
        <v>432</v>
      </c>
      <c r="F47" s="1016"/>
      <c r="G47" s="1037"/>
      <c r="H47" s="1036" t="s">
        <v>433</v>
      </c>
      <c r="I47" s="1016"/>
      <c r="J47" s="1037"/>
    </row>
    <row r="48" spans="1:10" ht="31.5" customHeight="1" thickBot="1" x14ac:dyDescent="0.25">
      <c r="A48" s="1062"/>
      <c r="B48" s="67" t="s">
        <v>339</v>
      </c>
      <c r="C48" s="13" t="s">
        <v>340</v>
      </c>
      <c r="D48" s="14" t="s">
        <v>341</v>
      </c>
      <c r="E48" s="67" t="s">
        <v>339</v>
      </c>
      <c r="F48" s="13" t="s">
        <v>340</v>
      </c>
      <c r="G48" s="14" t="s">
        <v>341</v>
      </c>
      <c r="H48" s="67" t="s">
        <v>339</v>
      </c>
      <c r="I48" s="13" t="s">
        <v>340</v>
      </c>
      <c r="J48" s="14" t="s">
        <v>341</v>
      </c>
    </row>
    <row r="49" spans="1:10" x14ac:dyDescent="0.2">
      <c r="A49" s="17" t="s">
        <v>121</v>
      </c>
      <c r="B49" s="18">
        <v>1</v>
      </c>
      <c r="C49" s="19">
        <v>1</v>
      </c>
      <c r="D49" s="20">
        <v>2</v>
      </c>
      <c r="E49" s="18">
        <v>5</v>
      </c>
      <c r="F49" s="19">
        <v>5</v>
      </c>
      <c r="G49" s="20">
        <v>5</v>
      </c>
      <c r="H49" s="18">
        <v>25</v>
      </c>
      <c r="I49" s="19">
        <v>25</v>
      </c>
      <c r="J49" s="20">
        <v>26</v>
      </c>
    </row>
    <row r="50" spans="1:10" x14ac:dyDescent="0.2">
      <c r="A50" s="23" t="s">
        <v>123</v>
      </c>
      <c r="B50" s="24">
        <v>1</v>
      </c>
      <c r="C50" s="25">
        <v>1</v>
      </c>
      <c r="D50" s="26">
        <v>44</v>
      </c>
      <c r="E50" s="24">
        <v>7</v>
      </c>
      <c r="F50" s="25">
        <v>7</v>
      </c>
      <c r="G50" s="26">
        <v>46</v>
      </c>
      <c r="H50" s="24">
        <v>65</v>
      </c>
      <c r="I50" s="25">
        <v>67</v>
      </c>
      <c r="J50" s="26">
        <v>68</v>
      </c>
    </row>
    <row r="51" spans="1:10" x14ac:dyDescent="0.2">
      <c r="A51" s="23" t="s">
        <v>124</v>
      </c>
      <c r="B51" s="24">
        <v>1</v>
      </c>
      <c r="C51" s="25">
        <v>1</v>
      </c>
      <c r="D51" s="26">
        <v>37</v>
      </c>
      <c r="E51" s="24">
        <v>1</v>
      </c>
      <c r="F51" s="25">
        <v>1</v>
      </c>
      <c r="G51" s="26">
        <v>26</v>
      </c>
      <c r="H51" s="24">
        <v>31</v>
      </c>
      <c r="I51" s="25">
        <v>31</v>
      </c>
      <c r="J51" s="26">
        <v>42</v>
      </c>
    </row>
    <row r="52" spans="1:10" x14ac:dyDescent="0.2">
      <c r="A52" s="23" t="s">
        <v>125</v>
      </c>
      <c r="B52" s="24">
        <v>2</v>
      </c>
      <c r="C52" s="25">
        <v>2</v>
      </c>
      <c r="D52" s="26">
        <v>26</v>
      </c>
      <c r="E52" s="24">
        <v>1</v>
      </c>
      <c r="F52" s="25">
        <v>1</v>
      </c>
      <c r="G52" s="26">
        <v>25</v>
      </c>
      <c r="H52" s="24">
        <v>19</v>
      </c>
      <c r="I52" s="25">
        <v>19</v>
      </c>
      <c r="J52" s="26">
        <v>20</v>
      </c>
    </row>
    <row r="53" spans="1:10" x14ac:dyDescent="0.2">
      <c r="A53" s="23" t="s">
        <v>126</v>
      </c>
      <c r="B53" s="24">
        <v>1</v>
      </c>
      <c r="C53" s="25">
        <v>1</v>
      </c>
      <c r="D53" s="26">
        <v>13</v>
      </c>
      <c r="E53" s="24">
        <v>1</v>
      </c>
      <c r="F53" s="25">
        <v>1</v>
      </c>
      <c r="G53" s="26">
        <v>13</v>
      </c>
      <c r="H53" s="24">
        <v>4</v>
      </c>
      <c r="I53" s="25">
        <v>5</v>
      </c>
      <c r="J53" s="26">
        <v>5</v>
      </c>
    </row>
    <row r="54" spans="1:10" x14ac:dyDescent="0.2">
      <c r="A54" s="23" t="s">
        <v>127</v>
      </c>
      <c r="B54" s="24">
        <v>1</v>
      </c>
      <c r="C54" s="25">
        <v>1</v>
      </c>
      <c r="D54" s="26">
        <v>21</v>
      </c>
      <c r="E54" s="24">
        <v>2</v>
      </c>
      <c r="F54" s="25">
        <v>2</v>
      </c>
      <c r="G54" s="26">
        <v>9</v>
      </c>
      <c r="H54" s="24">
        <v>41</v>
      </c>
      <c r="I54" s="25">
        <v>41</v>
      </c>
      <c r="J54" s="26">
        <v>46</v>
      </c>
    </row>
    <row r="55" spans="1:10" x14ac:dyDescent="0.2">
      <c r="A55" s="23" t="s">
        <v>128</v>
      </c>
      <c r="B55" s="24">
        <v>1</v>
      </c>
      <c r="C55" s="25">
        <v>1</v>
      </c>
      <c r="D55" s="26">
        <v>14</v>
      </c>
      <c r="E55" s="24">
        <v>1</v>
      </c>
      <c r="F55" s="25">
        <v>1</v>
      </c>
      <c r="G55" s="26">
        <v>4</v>
      </c>
      <c r="H55" s="24">
        <v>19</v>
      </c>
      <c r="I55" s="25">
        <v>19</v>
      </c>
      <c r="J55" s="26">
        <v>20</v>
      </c>
    </row>
    <row r="56" spans="1:10" x14ac:dyDescent="0.2">
      <c r="A56" s="23" t="s">
        <v>129</v>
      </c>
      <c r="B56" s="24">
        <v>1</v>
      </c>
      <c r="C56" s="25">
        <v>1</v>
      </c>
      <c r="D56" s="26">
        <v>15</v>
      </c>
      <c r="E56" s="24">
        <v>1</v>
      </c>
      <c r="F56" s="25">
        <v>1</v>
      </c>
      <c r="G56" s="26">
        <v>15</v>
      </c>
      <c r="H56" s="24">
        <v>38</v>
      </c>
      <c r="I56" s="25">
        <v>38</v>
      </c>
      <c r="J56" s="26">
        <v>38</v>
      </c>
    </row>
    <row r="57" spans="1:10" x14ac:dyDescent="0.2">
      <c r="A57" s="23" t="s">
        <v>130</v>
      </c>
      <c r="B57" s="24">
        <v>1</v>
      </c>
      <c r="C57" s="25">
        <v>1</v>
      </c>
      <c r="D57" s="26">
        <v>16</v>
      </c>
      <c r="E57" s="24">
        <v>1</v>
      </c>
      <c r="F57" s="25">
        <v>1</v>
      </c>
      <c r="G57" s="26">
        <v>16</v>
      </c>
      <c r="H57" s="24">
        <v>38</v>
      </c>
      <c r="I57" s="25">
        <v>41</v>
      </c>
      <c r="J57" s="26">
        <v>43</v>
      </c>
    </row>
    <row r="58" spans="1:10" x14ac:dyDescent="0.2">
      <c r="A58" s="23" t="s">
        <v>131</v>
      </c>
      <c r="B58" s="24">
        <v>1</v>
      </c>
      <c r="C58" s="25">
        <v>1</v>
      </c>
      <c r="D58" s="26">
        <v>21</v>
      </c>
      <c r="E58" s="24">
        <v>1</v>
      </c>
      <c r="F58" s="25">
        <v>1</v>
      </c>
      <c r="G58" s="26">
        <v>21</v>
      </c>
      <c r="H58" s="24">
        <v>31</v>
      </c>
      <c r="I58" s="25">
        <v>31</v>
      </c>
      <c r="J58" s="26">
        <v>31</v>
      </c>
    </row>
    <row r="59" spans="1:10" x14ac:dyDescent="0.2">
      <c r="A59" s="23" t="s">
        <v>132</v>
      </c>
      <c r="B59" s="24">
        <v>1</v>
      </c>
      <c r="C59" s="25">
        <v>1</v>
      </c>
      <c r="D59" s="26">
        <v>23</v>
      </c>
      <c r="E59" s="24">
        <v>1</v>
      </c>
      <c r="F59" s="25">
        <v>1</v>
      </c>
      <c r="G59" s="26">
        <v>22</v>
      </c>
      <c r="H59" s="24">
        <v>42</v>
      </c>
      <c r="I59" s="25">
        <v>42</v>
      </c>
      <c r="J59" s="26">
        <v>45</v>
      </c>
    </row>
    <row r="60" spans="1:10" x14ac:dyDescent="0.2">
      <c r="A60" s="23" t="s">
        <v>133</v>
      </c>
      <c r="B60" s="24">
        <v>1</v>
      </c>
      <c r="C60" s="25">
        <v>1</v>
      </c>
      <c r="D60" s="26">
        <v>15</v>
      </c>
      <c r="E60" s="24">
        <v>1</v>
      </c>
      <c r="F60" s="25">
        <v>1</v>
      </c>
      <c r="G60" s="26">
        <v>15</v>
      </c>
      <c r="H60" s="24">
        <v>30</v>
      </c>
      <c r="I60" s="25">
        <v>30</v>
      </c>
      <c r="J60" s="26">
        <v>31</v>
      </c>
    </row>
    <row r="61" spans="1:10" x14ac:dyDescent="0.2">
      <c r="A61" s="23" t="s">
        <v>134</v>
      </c>
      <c r="B61" s="24">
        <v>1</v>
      </c>
      <c r="C61" s="25">
        <v>1</v>
      </c>
      <c r="D61" s="26">
        <v>33</v>
      </c>
      <c r="E61" s="24">
        <v>2</v>
      </c>
      <c r="F61" s="25">
        <v>2</v>
      </c>
      <c r="G61" s="26">
        <v>34</v>
      </c>
      <c r="H61" s="24">
        <v>48</v>
      </c>
      <c r="I61" s="25">
        <v>48</v>
      </c>
      <c r="J61" s="26">
        <v>49</v>
      </c>
    </row>
    <row r="62" spans="1:10" ht="13.5" thickBot="1" x14ac:dyDescent="0.25">
      <c r="A62" s="28" t="s">
        <v>135</v>
      </c>
      <c r="B62" s="37">
        <v>1</v>
      </c>
      <c r="C62" s="38">
        <v>1</v>
      </c>
      <c r="D62" s="39">
        <v>16</v>
      </c>
      <c r="E62" s="37">
        <v>1</v>
      </c>
      <c r="F62" s="38">
        <v>1</v>
      </c>
      <c r="G62" s="39">
        <v>16</v>
      </c>
      <c r="H62" s="37">
        <v>41</v>
      </c>
      <c r="I62" s="38">
        <v>41</v>
      </c>
      <c r="J62" s="39">
        <v>41</v>
      </c>
    </row>
    <row r="63" spans="1:10" ht="13.5" thickBot="1" x14ac:dyDescent="0.25">
      <c r="A63" s="1185" t="s">
        <v>115</v>
      </c>
      <c r="B63" s="1187">
        <v>15</v>
      </c>
      <c r="C63" s="1187">
        <v>15</v>
      </c>
      <c r="D63" s="1187">
        <v>296</v>
      </c>
      <c r="E63" s="1187">
        <v>25</v>
      </c>
      <c r="F63" s="1187">
        <v>26</v>
      </c>
      <c r="G63" s="1187">
        <v>267</v>
      </c>
      <c r="H63" s="1187">
        <v>465</v>
      </c>
      <c r="I63" s="1187">
        <v>478</v>
      </c>
      <c r="J63" s="1187">
        <v>505</v>
      </c>
    </row>
  </sheetData>
  <mergeCells count="12">
    <mergeCell ref="A47:A48"/>
    <mergeCell ref="B47:D47"/>
    <mergeCell ref="E47:G47"/>
    <mergeCell ref="H47:J47"/>
    <mergeCell ref="A9:A10"/>
    <mergeCell ref="B9:D9"/>
    <mergeCell ref="E9:G9"/>
    <mergeCell ref="H9:J9"/>
    <mergeCell ref="A28:A29"/>
    <mergeCell ref="B28:D28"/>
    <mergeCell ref="E28:G28"/>
    <mergeCell ref="H28:J2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="85" zoomScaleNormal="85" workbookViewId="0"/>
  </sheetViews>
  <sheetFormatPr defaultRowHeight="12.75" x14ac:dyDescent="0.2"/>
  <cols>
    <col min="1" max="1" width="16.85546875" style="8" customWidth="1"/>
    <col min="2" max="2" width="30" style="8" customWidth="1"/>
    <col min="3" max="3" width="28.5703125" style="8" bestFit="1" customWidth="1"/>
    <col min="4" max="5" width="15.85546875" style="8" customWidth="1"/>
    <col min="6" max="6" width="15.85546875" style="85" customWidth="1"/>
    <col min="7" max="16384" width="9.140625" style="8"/>
  </cols>
  <sheetData>
    <row r="1" spans="1:6" ht="15.75" x14ac:dyDescent="0.25">
      <c r="A1" s="3" t="s">
        <v>107</v>
      </c>
      <c r="F1" s="49"/>
    </row>
    <row r="2" spans="1:6" x14ac:dyDescent="0.2">
      <c r="F2" s="49"/>
    </row>
    <row r="3" spans="1:6" ht="15.75" x14ac:dyDescent="0.25">
      <c r="A3" s="3" t="s">
        <v>3333</v>
      </c>
      <c r="F3" s="49"/>
    </row>
    <row r="5" spans="1:6" ht="13.5" thickBot="1" x14ac:dyDescent="0.25">
      <c r="A5" s="33" t="s">
        <v>434</v>
      </c>
    </row>
    <row r="6" spans="1:6" ht="29.25" customHeight="1" x14ac:dyDescent="0.2">
      <c r="A6" s="1063" t="s">
        <v>0</v>
      </c>
      <c r="B6" s="1064"/>
      <c r="C6" s="1021" t="s">
        <v>435</v>
      </c>
      <c r="D6" s="1036" t="s">
        <v>436</v>
      </c>
      <c r="E6" s="1037"/>
      <c r="F6" s="1067" t="s">
        <v>437</v>
      </c>
    </row>
    <row r="7" spans="1:6" ht="29.25" customHeight="1" thickBot="1" x14ac:dyDescent="0.25">
      <c r="A7" s="1065"/>
      <c r="B7" s="1066"/>
      <c r="C7" s="1023"/>
      <c r="D7" s="67" t="s">
        <v>339</v>
      </c>
      <c r="E7" s="14" t="s">
        <v>438</v>
      </c>
      <c r="F7" s="1068"/>
    </row>
    <row r="8" spans="1:6" x14ac:dyDescent="0.2">
      <c r="A8" s="86" t="s">
        <v>439</v>
      </c>
      <c r="B8" s="87"/>
      <c r="C8" s="88" t="s">
        <v>440</v>
      </c>
      <c r="D8" s="18">
        <v>114</v>
      </c>
      <c r="E8" s="20">
        <v>123</v>
      </c>
      <c r="F8" s="81">
        <v>149.66666666666669</v>
      </c>
    </row>
    <row r="9" spans="1:6" x14ac:dyDescent="0.2">
      <c r="A9" s="89" t="s">
        <v>441</v>
      </c>
      <c r="B9" s="90"/>
      <c r="C9" s="91" t="s">
        <v>442</v>
      </c>
      <c r="D9" s="24">
        <v>59</v>
      </c>
      <c r="E9" s="26">
        <v>61</v>
      </c>
      <c r="F9" s="82">
        <v>79.666666666666657</v>
      </c>
    </row>
    <row r="10" spans="1:6" x14ac:dyDescent="0.2">
      <c r="A10" s="89" t="s">
        <v>443</v>
      </c>
      <c r="B10" s="90"/>
      <c r="C10" s="91" t="s">
        <v>444</v>
      </c>
      <c r="D10" s="24">
        <v>45</v>
      </c>
      <c r="E10" s="26">
        <v>48</v>
      </c>
      <c r="F10" s="82">
        <v>118.16666666666667</v>
      </c>
    </row>
    <row r="11" spans="1:6" x14ac:dyDescent="0.2">
      <c r="A11" s="1069" t="s">
        <v>445</v>
      </c>
      <c r="B11" s="92" t="s">
        <v>446</v>
      </c>
      <c r="C11" s="91" t="s">
        <v>447</v>
      </c>
      <c r="D11" s="24">
        <v>21</v>
      </c>
      <c r="E11" s="26">
        <v>22</v>
      </c>
      <c r="F11" s="82">
        <v>40.666666666666671</v>
      </c>
    </row>
    <row r="12" spans="1:6" x14ac:dyDescent="0.2">
      <c r="A12" s="1069"/>
      <c r="B12" s="92" t="s">
        <v>448</v>
      </c>
      <c r="C12" s="91" t="s">
        <v>449</v>
      </c>
      <c r="D12" s="24">
        <v>13</v>
      </c>
      <c r="E12" s="26">
        <v>13</v>
      </c>
      <c r="F12" s="82">
        <v>7.5</v>
      </c>
    </row>
    <row r="13" spans="1:6" x14ac:dyDescent="0.2">
      <c r="A13" s="1069"/>
      <c r="B13" s="92" t="s">
        <v>450</v>
      </c>
      <c r="C13" s="91" t="s">
        <v>451</v>
      </c>
      <c r="D13" s="24">
        <v>28</v>
      </c>
      <c r="E13" s="26">
        <v>29</v>
      </c>
      <c r="F13" s="82">
        <v>39</v>
      </c>
    </row>
    <row r="14" spans="1:6" x14ac:dyDescent="0.2">
      <c r="A14" s="93" t="s">
        <v>452</v>
      </c>
      <c r="B14" s="91"/>
      <c r="C14" s="91" t="s">
        <v>453</v>
      </c>
      <c r="D14" s="24">
        <v>40</v>
      </c>
      <c r="E14" s="26">
        <v>41</v>
      </c>
      <c r="F14" s="82">
        <v>101</v>
      </c>
    </row>
    <row r="15" spans="1:6" x14ac:dyDescent="0.2">
      <c r="A15" s="89" t="s">
        <v>454</v>
      </c>
      <c r="B15" s="90"/>
      <c r="C15" s="91" t="s">
        <v>455</v>
      </c>
      <c r="D15" s="24">
        <v>23</v>
      </c>
      <c r="E15" s="26">
        <v>24</v>
      </c>
      <c r="F15" s="82">
        <v>29</v>
      </c>
    </row>
    <row r="16" spans="1:6" x14ac:dyDescent="0.2">
      <c r="A16" s="89" t="s">
        <v>456</v>
      </c>
      <c r="B16" s="90"/>
      <c r="C16" s="91" t="s">
        <v>457</v>
      </c>
      <c r="D16" s="24">
        <v>12</v>
      </c>
      <c r="E16" s="26">
        <v>12</v>
      </c>
      <c r="F16" s="82">
        <v>13</v>
      </c>
    </row>
    <row r="17" spans="1:6" x14ac:dyDescent="0.2">
      <c r="A17" s="89" t="s">
        <v>458</v>
      </c>
      <c r="B17" s="90"/>
      <c r="C17" s="91" t="s">
        <v>459</v>
      </c>
      <c r="D17" s="24">
        <v>84</v>
      </c>
      <c r="E17" s="26">
        <v>91</v>
      </c>
      <c r="F17" s="82">
        <v>110.6</v>
      </c>
    </row>
    <row r="18" spans="1:6" x14ac:dyDescent="0.2">
      <c r="A18" s="89" t="s">
        <v>460</v>
      </c>
      <c r="B18" s="90"/>
      <c r="C18" s="91" t="s">
        <v>461</v>
      </c>
      <c r="D18" s="24">
        <v>7</v>
      </c>
      <c r="E18" s="26">
        <v>7</v>
      </c>
      <c r="F18" s="82">
        <v>8</v>
      </c>
    </row>
    <row r="19" spans="1:6" x14ac:dyDescent="0.2">
      <c r="A19" s="89" t="s">
        <v>462</v>
      </c>
      <c r="B19" s="90"/>
      <c r="C19" s="91" t="s">
        <v>463</v>
      </c>
      <c r="D19" s="24">
        <v>11</v>
      </c>
      <c r="E19" s="26">
        <v>11</v>
      </c>
      <c r="F19" s="82">
        <v>11.25</v>
      </c>
    </row>
    <row r="20" spans="1:6" ht="13.5" thickBot="1" x14ac:dyDescent="0.25">
      <c r="A20" s="94" t="s">
        <v>464</v>
      </c>
      <c r="B20" s="95"/>
      <c r="C20" s="96" t="s">
        <v>465</v>
      </c>
      <c r="D20" s="37">
        <v>5</v>
      </c>
      <c r="E20" s="39">
        <v>5</v>
      </c>
      <c r="F20" s="97">
        <v>4.5</v>
      </c>
    </row>
    <row r="21" spans="1:6" x14ac:dyDescent="0.2">
      <c r="F21" s="8"/>
    </row>
    <row r="22" spans="1:6" x14ac:dyDescent="0.2">
      <c r="A22" s="41"/>
      <c r="B22" s="41"/>
      <c r="C22" s="41"/>
      <c r="F22" s="8"/>
    </row>
    <row r="23" spans="1:6" x14ac:dyDescent="0.2">
      <c r="F23" s="8"/>
    </row>
    <row r="24" spans="1:6" x14ac:dyDescent="0.2">
      <c r="F24" s="8"/>
    </row>
    <row r="25" spans="1:6" x14ac:dyDescent="0.2">
      <c r="F25" s="8"/>
    </row>
    <row r="26" spans="1:6" x14ac:dyDescent="0.2">
      <c r="F26" s="8"/>
    </row>
    <row r="27" spans="1:6" x14ac:dyDescent="0.2">
      <c r="F27" s="8"/>
    </row>
    <row r="28" spans="1:6" x14ac:dyDescent="0.2">
      <c r="F28" s="8"/>
    </row>
    <row r="29" spans="1:6" x14ac:dyDescent="0.2">
      <c r="F29" s="8"/>
    </row>
    <row r="32" spans="1:6" x14ac:dyDescent="0.2">
      <c r="B32" s="85"/>
      <c r="F32" s="8"/>
    </row>
    <row r="33" spans="2:6" x14ac:dyDescent="0.2">
      <c r="B33" s="85"/>
      <c r="F33" s="8"/>
    </row>
    <row r="34" spans="2:6" x14ac:dyDescent="0.2">
      <c r="B34" s="85"/>
      <c r="F34" s="8"/>
    </row>
    <row r="35" spans="2:6" x14ac:dyDescent="0.2">
      <c r="B35" s="85"/>
      <c r="F35" s="8"/>
    </row>
    <row r="36" spans="2:6" x14ac:dyDescent="0.2">
      <c r="B36" s="85"/>
      <c r="F36" s="8"/>
    </row>
    <row r="37" spans="2:6" x14ac:dyDescent="0.2">
      <c r="B37" s="85"/>
      <c r="F37" s="8"/>
    </row>
    <row r="38" spans="2:6" x14ac:dyDescent="0.2">
      <c r="B38" s="85"/>
      <c r="F38" s="8"/>
    </row>
    <row r="39" spans="2:6" x14ac:dyDescent="0.2">
      <c r="B39" s="85"/>
      <c r="F39" s="8"/>
    </row>
    <row r="40" spans="2:6" x14ac:dyDescent="0.2">
      <c r="B40" s="85"/>
      <c r="F40" s="8"/>
    </row>
    <row r="41" spans="2:6" x14ac:dyDescent="0.2">
      <c r="B41" s="85"/>
      <c r="F41" s="8"/>
    </row>
    <row r="42" spans="2:6" x14ac:dyDescent="0.2">
      <c r="B42" s="85"/>
      <c r="F42" s="8"/>
    </row>
    <row r="43" spans="2:6" x14ac:dyDescent="0.2">
      <c r="B43" s="85"/>
      <c r="F43" s="8"/>
    </row>
    <row r="44" spans="2:6" x14ac:dyDescent="0.2">
      <c r="B44" s="85"/>
      <c r="F44" s="8"/>
    </row>
    <row r="45" spans="2:6" x14ac:dyDescent="0.2">
      <c r="B45" s="85"/>
      <c r="F45" s="8"/>
    </row>
    <row r="46" spans="2:6" x14ac:dyDescent="0.2">
      <c r="B46" s="85"/>
      <c r="F46" s="8"/>
    </row>
    <row r="47" spans="2:6" x14ac:dyDescent="0.2">
      <c r="B47" s="85"/>
      <c r="F47" s="8"/>
    </row>
    <row r="48" spans="2:6" x14ac:dyDescent="0.2">
      <c r="B48" s="85"/>
      <c r="F48" s="8"/>
    </row>
    <row r="49" spans="2:6" x14ac:dyDescent="0.2">
      <c r="B49" s="85"/>
      <c r="F49" s="8"/>
    </row>
    <row r="50" spans="2:6" x14ac:dyDescent="0.2">
      <c r="B50" s="85"/>
      <c r="F50" s="8"/>
    </row>
    <row r="51" spans="2:6" x14ac:dyDescent="0.2">
      <c r="B51" s="85"/>
      <c r="F51" s="8"/>
    </row>
    <row r="52" spans="2:6" x14ac:dyDescent="0.2">
      <c r="B52" s="85"/>
      <c r="F52" s="8"/>
    </row>
    <row r="53" spans="2:6" x14ac:dyDescent="0.2">
      <c r="B53" s="85"/>
      <c r="F53" s="8"/>
    </row>
    <row r="54" spans="2:6" x14ac:dyDescent="0.2">
      <c r="B54" s="85"/>
      <c r="F54" s="8"/>
    </row>
    <row r="55" spans="2:6" x14ac:dyDescent="0.2">
      <c r="B55" s="85"/>
      <c r="F55" s="8"/>
    </row>
    <row r="56" spans="2:6" x14ac:dyDescent="0.2">
      <c r="B56" s="85"/>
      <c r="F56" s="8"/>
    </row>
    <row r="57" spans="2:6" x14ac:dyDescent="0.2">
      <c r="B57" s="85"/>
      <c r="F57" s="8"/>
    </row>
    <row r="58" spans="2:6" x14ac:dyDescent="0.2">
      <c r="B58" s="85"/>
      <c r="F58" s="8"/>
    </row>
    <row r="59" spans="2:6" x14ac:dyDescent="0.2">
      <c r="B59" s="85"/>
      <c r="F59" s="8"/>
    </row>
    <row r="60" spans="2:6" x14ac:dyDescent="0.2">
      <c r="B60" s="85"/>
      <c r="F60" s="8"/>
    </row>
    <row r="61" spans="2:6" x14ac:dyDescent="0.2">
      <c r="B61" s="85"/>
      <c r="F61" s="8"/>
    </row>
    <row r="62" spans="2:6" x14ac:dyDescent="0.2">
      <c r="B62" s="85"/>
      <c r="F62" s="8"/>
    </row>
    <row r="63" spans="2:6" x14ac:dyDescent="0.2">
      <c r="B63" s="85"/>
      <c r="F63" s="8"/>
    </row>
    <row r="64" spans="2:6" x14ac:dyDescent="0.2">
      <c r="B64" s="85"/>
      <c r="F64" s="8"/>
    </row>
    <row r="65" spans="2:6" x14ac:dyDescent="0.2">
      <c r="B65" s="85"/>
      <c r="F65" s="8"/>
    </row>
    <row r="66" spans="2:6" x14ac:dyDescent="0.2">
      <c r="B66" s="85"/>
      <c r="F66" s="8"/>
    </row>
    <row r="67" spans="2:6" x14ac:dyDescent="0.2">
      <c r="B67" s="85"/>
      <c r="F67" s="8"/>
    </row>
    <row r="68" spans="2:6" x14ac:dyDescent="0.2">
      <c r="B68" s="85"/>
      <c r="F68" s="8"/>
    </row>
    <row r="69" spans="2:6" x14ac:dyDescent="0.2">
      <c r="B69" s="85"/>
      <c r="F69" s="8"/>
    </row>
    <row r="70" spans="2:6" x14ac:dyDescent="0.2">
      <c r="B70" s="85"/>
      <c r="F70" s="8"/>
    </row>
    <row r="71" spans="2:6" x14ac:dyDescent="0.2">
      <c r="B71" s="85"/>
      <c r="F71" s="8"/>
    </row>
    <row r="72" spans="2:6" x14ac:dyDescent="0.2">
      <c r="B72" s="85"/>
      <c r="F72" s="8"/>
    </row>
    <row r="73" spans="2:6" x14ac:dyDescent="0.2">
      <c r="B73" s="85"/>
      <c r="F73" s="8"/>
    </row>
    <row r="74" spans="2:6" x14ac:dyDescent="0.2">
      <c r="B74" s="85"/>
      <c r="F74" s="8"/>
    </row>
    <row r="75" spans="2:6" x14ac:dyDescent="0.2">
      <c r="B75" s="85"/>
      <c r="F75" s="8"/>
    </row>
    <row r="76" spans="2:6" x14ac:dyDescent="0.2">
      <c r="B76" s="85"/>
      <c r="F76" s="8"/>
    </row>
    <row r="77" spans="2:6" x14ac:dyDescent="0.2">
      <c r="B77" s="85"/>
      <c r="F77" s="8"/>
    </row>
    <row r="78" spans="2:6" x14ac:dyDescent="0.2">
      <c r="B78" s="85"/>
      <c r="F78" s="8"/>
    </row>
    <row r="79" spans="2:6" x14ac:dyDescent="0.2">
      <c r="B79" s="85"/>
      <c r="F79" s="8"/>
    </row>
    <row r="80" spans="2:6" x14ac:dyDescent="0.2">
      <c r="B80" s="85"/>
      <c r="F80" s="8"/>
    </row>
  </sheetData>
  <mergeCells count="5">
    <mergeCell ref="A6:B7"/>
    <mergeCell ref="C6:C7"/>
    <mergeCell ref="D6:E6"/>
    <mergeCell ref="F6:F7"/>
    <mergeCell ref="A11:A13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85" zoomScaleNormal="85" workbookViewId="0"/>
  </sheetViews>
  <sheetFormatPr defaultRowHeight="12.75" x14ac:dyDescent="0.2"/>
  <cols>
    <col min="1" max="1" width="41.140625" style="107" customWidth="1"/>
    <col min="2" max="2" width="6.7109375" style="107" customWidth="1"/>
    <col min="3" max="3" width="8.7109375" style="107" customWidth="1"/>
    <col min="4" max="4" width="12.5703125" style="107" customWidth="1"/>
    <col min="5" max="5" width="12.140625" style="107" customWidth="1"/>
    <col min="6" max="6" width="10.7109375" style="107" customWidth="1"/>
    <col min="7" max="7" width="9.140625" style="107" customWidth="1"/>
    <col min="8" max="8" width="11.42578125" style="107" customWidth="1"/>
    <col min="9" max="9" width="8.42578125" style="107" customWidth="1"/>
    <col min="10" max="10" width="9.85546875" style="107" customWidth="1"/>
    <col min="11" max="11" width="16.140625" style="107" customWidth="1"/>
    <col min="12" max="12" width="12" style="107" customWidth="1"/>
    <col min="13" max="13" width="9.140625" style="107" customWidth="1"/>
    <col min="14" max="14" width="13" style="107" customWidth="1"/>
    <col min="15" max="15" width="11" style="107" customWidth="1"/>
    <col min="16" max="16" width="16.42578125" style="107" customWidth="1"/>
    <col min="17" max="17" width="9" style="107" customWidth="1"/>
    <col min="18" max="16384" width="9.140625" style="107"/>
  </cols>
  <sheetData>
    <row r="1" spans="1:17" s="98" customFormat="1" ht="15.75" x14ac:dyDescent="0.25">
      <c r="A1" s="3" t="s">
        <v>107</v>
      </c>
      <c r="B1" s="3"/>
    </row>
    <row r="2" spans="1:17" s="98" customFormat="1" x14ac:dyDescent="0.2">
      <c r="A2" s="8"/>
      <c r="B2" s="8"/>
    </row>
    <row r="3" spans="1:17" s="98" customFormat="1" ht="15.75" x14ac:dyDescent="0.25">
      <c r="A3" s="3" t="s">
        <v>3334</v>
      </c>
      <c r="B3" s="3"/>
    </row>
    <row r="4" spans="1:17" s="98" customFormat="1" ht="13.5" thickBot="1" x14ac:dyDescent="0.25">
      <c r="A4" s="99"/>
      <c r="B4" s="99"/>
      <c r="C4" s="100"/>
      <c r="D4" s="101"/>
    </row>
    <row r="5" spans="1:17" ht="26.25" thickBot="1" x14ac:dyDescent="0.25">
      <c r="A5" s="102" t="s">
        <v>466</v>
      </c>
      <c r="B5" s="103" t="s">
        <v>467</v>
      </c>
      <c r="C5" s="103" t="s">
        <v>115</v>
      </c>
      <c r="D5" s="104" t="s">
        <v>121</v>
      </c>
      <c r="E5" s="105" t="s">
        <v>123</v>
      </c>
      <c r="F5" s="105" t="s">
        <v>124</v>
      </c>
      <c r="G5" s="105" t="s">
        <v>125</v>
      </c>
      <c r="H5" s="105" t="s">
        <v>126</v>
      </c>
      <c r="I5" s="105" t="s">
        <v>127</v>
      </c>
      <c r="J5" s="105" t="s">
        <v>128</v>
      </c>
      <c r="K5" s="105" t="s">
        <v>129</v>
      </c>
      <c r="L5" s="105" t="s">
        <v>130</v>
      </c>
      <c r="M5" s="105" t="s">
        <v>131</v>
      </c>
      <c r="N5" s="105" t="s">
        <v>132</v>
      </c>
      <c r="O5" s="105" t="s">
        <v>133</v>
      </c>
      <c r="P5" s="105" t="s">
        <v>134</v>
      </c>
      <c r="Q5" s="106" t="s">
        <v>135</v>
      </c>
    </row>
    <row r="6" spans="1:17" x14ac:dyDescent="0.2">
      <c r="A6" s="108" t="s">
        <v>468</v>
      </c>
      <c r="B6" s="109" t="s">
        <v>469</v>
      </c>
      <c r="C6" s="109">
        <v>4</v>
      </c>
      <c r="D6" s="110">
        <v>1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1">
        <v>1</v>
      </c>
      <c r="L6" s="111">
        <v>0</v>
      </c>
      <c r="M6" s="111">
        <v>0</v>
      </c>
      <c r="N6" s="111">
        <v>1</v>
      </c>
      <c r="O6" s="111">
        <v>1</v>
      </c>
      <c r="P6" s="111">
        <v>0</v>
      </c>
      <c r="Q6" s="112">
        <v>0</v>
      </c>
    </row>
    <row r="7" spans="1:17" x14ac:dyDescent="0.2">
      <c r="A7" s="113" t="s">
        <v>470</v>
      </c>
      <c r="B7" s="114" t="s">
        <v>471</v>
      </c>
      <c r="C7" s="114">
        <v>7</v>
      </c>
      <c r="D7" s="115">
        <v>1</v>
      </c>
      <c r="E7" s="116">
        <v>0</v>
      </c>
      <c r="F7" s="116">
        <v>1</v>
      </c>
      <c r="G7" s="116">
        <v>1</v>
      </c>
      <c r="H7" s="116">
        <v>0</v>
      </c>
      <c r="I7" s="116">
        <v>1</v>
      </c>
      <c r="J7" s="116">
        <v>0</v>
      </c>
      <c r="K7" s="116">
        <v>1</v>
      </c>
      <c r="L7" s="116">
        <v>0</v>
      </c>
      <c r="M7" s="116">
        <v>0</v>
      </c>
      <c r="N7" s="116">
        <v>1</v>
      </c>
      <c r="O7" s="116">
        <v>0</v>
      </c>
      <c r="P7" s="116">
        <v>1</v>
      </c>
      <c r="Q7" s="117">
        <v>0</v>
      </c>
    </row>
    <row r="8" spans="1:17" x14ac:dyDescent="0.2">
      <c r="A8" s="113" t="s">
        <v>472</v>
      </c>
      <c r="B8" s="114" t="s">
        <v>473</v>
      </c>
      <c r="C8" s="114">
        <v>8</v>
      </c>
      <c r="D8" s="115">
        <v>2</v>
      </c>
      <c r="E8" s="116">
        <v>0</v>
      </c>
      <c r="F8" s="116">
        <v>1</v>
      </c>
      <c r="G8" s="116">
        <v>1</v>
      </c>
      <c r="H8" s="116">
        <v>0</v>
      </c>
      <c r="I8" s="116">
        <v>0</v>
      </c>
      <c r="J8" s="116">
        <v>0</v>
      </c>
      <c r="K8" s="116">
        <v>1</v>
      </c>
      <c r="L8" s="116">
        <v>0</v>
      </c>
      <c r="M8" s="116">
        <v>0</v>
      </c>
      <c r="N8" s="116">
        <v>1</v>
      </c>
      <c r="O8" s="116">
        <v>1</v>
      </c>
      <c r="P8" s="116">
        <v>1</v>
      </c>
      <c r="Q8" s="117">
        <v>0</v>
      </c>
    </row>
    <row r="9" spans="1:17" x14ac:dyDescent="0.2">
      <c r="A9" s="113" t="s">
        <v>474</v>
      </c>
      <c r="B9" s="114" t="s">
        <v>475</v>
      </c>
      <c r="C9" s="114">
        <v>1</v>
      </c>
      <c r="D9" s="115">
        <v>1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7">
        <v>0</v>
      </c>
    </row>
    <row r="10" spans="1:17" x14ac:dyDescent="0.2">
      <c r="A10" s="113" t="s">
        <v>476</v>
      </c>
      <c r="B10" s="114" t="s">
        <v>477</v>
      </c>
      <c r="C10" s="114">
        <v>27</v>
      </c>
      <c r="D10" s="115">
        <v>3</v>
      </c>
      <c r="E10" s="116">
        <v>1</v>
      </c>
      <c r="F10" s="116">
        <v>1</v>
      </c>
      <c r="G10" s="116">
        <v>1</v>
      </c>
      <c r="H10" s="116">
        <v>2</v>
      </c>
      <c r="I10" s="116">
        <v>3</v>
      </c>
      <c r="J10" s="116">
        <v>1</v>
      </c>
      <c r="K10" s="116">
        <v>1</v>
      </c>
      <c r="L10" s="116">
        <v>1</v>
      </c>
      <c r="M10" s="116">
        <v>1</v>
      </c>
      <c r="N10" s="116">
        <v>3</v>
      </c>
      <c r="O10" s="116">
        <v>1</v>
      </c>
      <c r="P10" s="116">
        <v>5</v>
      </c>
      <c r="Q10" s="117">
        <v>3</v>
      </c>
    </row>
    <row r="11" spans="1:17" x14ac:dyDescent="0.2">
      <c r="A11" s="113" t="s">
        <v>478</v>
      </c>
      <c r="B11" s="114" t="s">
        <v>479</v>
      </c>
      <c r="C11" s="114">
        <v>17</v>
      </c>
      <c r="D11" s="115">
        <v>4</v>
      </c>
      <c r="E11" s="116">
        <v>0</v>
      </c>
      <c r="F11" s="116">
        <v>1</v>
      </c>
      <c r="G11" s="116">
        <v>1</v>
      </c>
      <c r="H11" s="116">
        <v>1</v>
      </c>
      <c r="I11" s="116">
        <v>1</v>
      </c>
      <c r="J11" s="116">
        <v>1</v>
      </c>
      <c r="K11" s="116">
        <v>1</v>
      </c>
      <c r="L11" s="116">
        <v>1</v>
      </c>
      <c r="M11" s="116">
        <v>1</v>
      </c>
      <c r="N11" s="116">
        <v>1</v>
      </c>
      <c r="O11" s="116">
        <v>1</v>
      </c>
      <c r="P11" s="116">
        <v>2</v>
      </c>
      <c r="Q11" s="117">
        <v>1</v>
      </c>
    </row>
    <row r="12" spans="1:17" x14ac:dyDescent="0.2">
      <c r="A12" s="113" t="s">
        <v>480</v>
      </c>
      <c r="B12" s="114" t="s">
        <v>481</v>
      </c>
      <c r="C12" s="114">
        <v>31</v>
      </c>
      <c r="D12" s="115">
        <v>10</v>
      </c>
      <c r="E12" s="116">
        <v>2</v>
      </c>
      <c r="F12" s="116">
        <v>2</v>
      </c>
      <c r="G12" s="116">
        <v>1</v>
      </c>
      <c r="H12" s="116">
        <v>1</v>
      </c>
      <c r="I12" s="116">
        <v>1</v>
      </c>
      <c r="J12" s="116">
        <v>1</v>
      </c>
      <c r="K12" s="116">
        <v>2</v>
      </c>
      <c r="L12" s="116">
        <v>1</v>
      </c>
      <c r="M12" s="116">
        <v>1</v>
      </c>
      <c r="N12" s="116">
        <v>3</v>
      </c>
      <c r="O12" s="116">
        <v>1</v>
      </c>
      <c r="P12" s="116">
        <v>3</v>
      </c>
      <c r="Q12" s="117">
        <v>2</v>
      </c>
    </row>
    <row r="13" spans="1:17" x14ac:dyDescent="0.2">
      <c r="A13" s="113" t="s">
        <v>482</v>
      </c>
      <c r="B13" s="114" t="s">
        <v>483</v>
      </c>
      <c r="C13" s="114">
        <v>31</v>
      </c>
      <c r="D13" s="115">
        <v>10</v>
      </c>
      <c r="E13" s="116">
        <v>2</v>
      </c>
      <c r="F13" s="116">
        <v>2</v>
      </c>
      <c r="G13" s="116">
        <v>1</v>
      </c>
      <c r="H13" s="116">
        <v>1</v>
      </c>
      <c r="I13" s="116">
        <v>1</v>
      </c>
      <c r="J13" s="116">
        <v>1</v>
      </c>
      <c r="K13" s="116">
        <v>2</v>
      </c>
      <c r="L13" s="116">
        <v>1</v>
      </c>
      <c r="M13" s="116">
        <v>1</v>
      </c>
      <c r="N13" s="116">
        <v>3</v>
      </c>
      <c r="O13" s="116">
        <v>1</v>
      </c>
      <c r="P13" s="116">
        <v>3</v>
      </c>
      <c r="Q13" s="117">
        <v>2</v>
      </c>
    </row>
    <row r="14" spans="1:17" x14ac:dyDescent="0.2">
      <c r="A14" s="113" t="s">
        <v>484</v>
      </c>
      <c r="B14" s="114" t="s">
        <v>485</v>
      </c>
      <c r="C14" s="114">
        <v>2</v>
      </c>
      <c r="D14" s="115">
        <v>1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1</v>
      </c>
      <c r="O14" s="116">
        <v>0</v>
      </c>
      <c r="P14" s="116">
        <v>0</v>
      </c>
      <c r="Q14" s="117">
        <v>0</v>
      </c>
    </row>
    <row r="15" spans="1:17" x14ac:dyDescent="0.2">
      <c r="A15" s="113" t="s">
        <v>486</v>
      </c>
      <c r="B15" s="114" t="s">
        <v>487</v>
      </c>
      <c r="C15" s="114">
        <v>5</v>
      </c>
      <c r="D15" s="115">
        <v>1</v>
      </c>
      <c r="E15" s="116">
        <v>0</v>
      </c>
      <c r="F15" s="116">
        <v>0</v>
      </c>
      <c r="G15" s="116">
        <v>1</v>
      </c>
      <c r="H15" s="116">
        <v>0</v>
      </c>
      <c r="I15" s="116">
        <v>0</v>
      </c>
      <c r="J15" s="116">
        <v>0</v>
      </c>
      <c r="K15" s="116">
        <v>1</v>
      </c>
      <c r="L15" s="116">
        <v>0</v>
      </c>
      <c r="M15" s="116">
        <v>0</v>
      </c>
      <c r="N15" s="116">
        <v>1</v>
      </c>
      <c r="O15" s="116">
        <v>1</v>
      </c>
      <c r="P15" s="116">
        <v>0</v>
      </c>
      <c r="Q15" s="117">
        <v>0</v>
      </c>
    </row>
    <row r="16" spans="1:17" x14ac:dyDescent="0.2">
      <c r="A16" s="113" t="s">
        <v>488</v>
      </c>
      <c r="B16" s="114" t="s">
        <v>489</v>
      </c>
      <c r="C16" s="114">
        <v>3</v>
      </c>
      <c r="D16" s="115">
        <v>1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1</v>
      </c>
      <c r="O16" s="116">
        <v>1</v>
      </c>
      <c r="P16" s="116">
        <v>0</v>
      </c>
      <c r="Q16" s="117">
        <v>0</v>
      </c>
    </row>
    <row r="17" spans="1:17" x14ac:dyDescent="0.2">
      <c r="A17" s="113" t="s">
        <v>490</v>
      </c>
      <c r="B17" s="114" t="s">
        <v>491</v>
      </c>
      <c r="C17" s="114">
        <v>1</v>
      </c>
      <c r="D17" s="115">
        <v>1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7">
        <v>0</v>
      </c>
    </row>
    <row r="18" spans="1:17" x14ac:dyDescent="0.2">
      <c r="A18" s="113" t="s">
        <v>492</v>
      </c>
      <c r="B18" s="114" t="s">
        <v>493</v>
      </c>
      <c r="C18" s="114">
        <v>1</v>
      </c>
      <c r="D18" s="115">
        <v>1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7">
        <v>0</v>
      </c>
    </row>
    <row r="19" spans="1:17" x14ac:dyDescent="0.2">
      <c r="A19" s="113" t="s">
        <v>494</v>
      </c>
      <c r="B19" s="114" t="s">
        <v>495</v>
      </c>
      <c r="C19" s="114">
        <v>6</v>
      </c>
      <c r="D19" s="115">
        <v>2</v>
      </c>
      <c r="E19" s="116">
        <v>0</v>
      </c>
      <c r="F19" s="116">
        <v>0</v>
      </c>
      <c r="G19" s="116">
        <v>1</v>
      </c>
      <c r="H19" s="116">
        <v>0</v>
      </c>
      <c r="I19" s="116">
        <v>0</v>
      </c>
      <c r="J19" s="116">
        <v>0</v>
      </c>
      <c r="K19" s="116">
        <v>1</v>
      </c>
      <c r="L19" s="116">
        <v>0</v>
      </c>
      <c r="M19" s="116">
        <v>0</v>
      </c>
      <c r="N19" s="116">
        <v>1</v>
      </c>
      <c r="O19" s="116">
        <v>1</v>
      </c>
      <c r="P19" s="116">
        <v>0</v>
      </c>
      <c r="Q19" s="117">
        <v>0</v>
      </c>
    </row>
    <row r="20" spans="1:17" x14ac:dyDescent="0.2">
      <c r="A20" s="113" t="s">
        <v>496</v>
      </c>
      <c r="B20" s="114" t="s">
        <v>497</v>
      </c>
      <c r="C20" s="114">
        <v>1</v>
      </c>
      <c r="D20" s="115">
        <v>1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7">
        <v>0</v>
      </c>
    </row>
    <row r="21" spans="1:17" x14ac:dyDescent="0.2">
      <c r="A21" s="113" t="s">
        <v>498</v>
      </c>
      <c r="B21" s="114" t="s">
        <v>499</v>
      </c>
      <c r="C21" s="114">
        <v>17</v>
      </c>
      <c r="D21" s="115">
        <v>4</v>
      </c>
      <c r="E21" s="116">
        <v>1</v>
      </c>
      <c r="F21" s="116">
        <v>1</v>
      </c>
      <c r="G21" s="116">
        <v>1</v>
      </c>
      <c r="H21" s="116">
        <v>0</v>
      </c>
      <c r="I21" s="116">
        <v>1</v>
      </c>
      <c r="J21" s="116">
        <v>1</v>
      </c>
      <c r="K21" s="116">
        <v>1</v>
      </c>
      <c r="L21" s="116">
        <v>0</v>
      </c>
      <c r="M21" s="116">
        <v>1</v>
      </c>
      <c r="N21" s="116">
        <v>1</v>
      </c>
      <c r="O21" s="116">
        <v>1</v>
      </c>
      <c r="P21" s="116">
        <v>4</v>
      </c>
      <c r="Q21" s="117">
        <v>0</v>
      </c>
    </row>
    <row r="22" spans="1:17" x14ac:dyDescent="0.2">
      <c r="A22" s="113" t="s">
        <v>500</v>
      </c>
      <c r="B22" s="114" t="s">
        <v>501</v>
      </c>
      <c r="C22" s="114">
        <v>17</v>
      </c>
      <c r="D22" s="115">
        <v>4</v>
      </c>
      <c r="E22" s="116">
        <v>1</v>
      </c>
      <c r="F22" s="116">
        <v>1</v>
      </c>
      <c r="G22" s="116">
        <v>1</v>
      </c>
      <c r="H22" s="116">
        <v>0</v>
      </c>
      <c r="I22" s="116">
        <v>1</v>
      </c>
      <c r="J22" s="116">
        <v>1</v>
      </c>
      <c r="K22" s="116">
        <v>1</v>
      </c>
      <c r="L22" s="116">
        <v>0</v>
      </c>
      <c r="M22" s="116">
        <v>1</v>
      </c>
      <c r="N22" s="116">
        <v>1</v>
      </c>
      <c r="O22" s="116">
        <v>1</v>
      </c>
      <c r="P22" s="116">
        <v>4</v>
      </c>
      <c r="Q22" s="117">
        <v>0</v>
      </c>
    </row>
    <row r="23" spans="1:17" x14ac:dyDescent="0.2">
      <c r="A23" s="113" t="s">
        <v>502</v>
      </c>
      <c r="B23" s="114" t="s">
        <v>503</v>
      </c>
      <c r="C23" s="114">
        <v>18</v>
      </c>
      <c r="D23" s="115">
        <v>4</v>
      </c>
      <c r="E23" s="116">
        <v>0</v>
      </c>
      <c r="F23" s="116">
        <v>1</v>
      </c>
      <c r="G23" s="116">
        <v>1</v>
      </c>
      <c r="H23" s="116">
        <v>0</v>
      </c>
      <c r="I23" s="116">
        <v>1</v>
      </c>
      <c r="J23" s="116">
        <v>1</v>
      </c>
      <c r="K23" s="116">
        <v>1</v>
      </c>
      <c r="L23" s="116">
        <v>1</v>
      </c>
      <c r="M23" s="116">
        <v>1</v>
      </c>
      <c r="N23" s="116">
        <v>3</v>
      </c>
      <c r="O23" s="116">
        <v>1</v>
      </c>
      <c r="P23" s="116">
        <v>2</v>
      </c>
      <c r="Q23" s="117">
        <v>1</v>
      </c>
    </row>
    <row r="24" spans="1:17" s="123" customFormat="1" x14ac:dyDescent="0.2">
      <c r="A24" s="113" t="s">
        <v>504</v>
      </c>
      <c r="B24" s="114" t="s">
        <v>505</v>
      </c>
      <c r="C24" s="114">
        <v>16</v>
      </c>
      <c r="D24" s="115">
        <v>6</v>
      </c>
      <c r="E24" s="116">
        <v>0</v>
      </c>
      <c r="F24" s="116">
        <v>1</v>
      </c>
      <c r="G24" s="116">
        <v>1</v>
      </c>
      <c r="H24" s="116">
        <v>0</v>
      </c>
      <c r="I24" s="116">
        <v>1</v>
      </c>
      <c r="J24" s="116">
        <v>0</v>
      </c>
      <c r="K24" s="116">
        <v>1</v>
      </c>
      <c r="L24" s="116">
        <v>1</v>
      </c>
      <c r="M24" s="116">
        <v>0</v>
      </c>
      <c r="N24" s="116">
        <v>2</v>
      </c>
      <c r="O24" s="116">
        <v>1</v>
      </c>
      <c r="P24" s="116">
        <v>2</v>
      </c>
      <c r="Q24" s="117">
        <v>0</v>
      </c>
    </row>
    <row r="25" spans="1:17" x14ac:dyDescent="0.2">
      <c r="A25" s="113" t="s">
        <v>506</v>
      </c>
      <c r="B25" s="114" t="s">
        <v>507</v>
      </c>
      <c r="C25" s="114">
        <v>1</v>
      </c>
      <c r="D25" s="115">
        <v>1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7">
        <v>0</v>
      </c>
    </row>
    <row r="26" spans="1:17" x14ac:dyDescent="0.2">
      <c r="A26" s="113" t="s">
        <v>508</v>
      </c>
      <c r="B26" s="114" t="s">
        <v>509</v>
      </c>
      <c r="C26" s="114">
        <v>12</v>
      </c>
      <c r="D26" s="115">
        <v>4</v>
      </c>
      <c r="E26" s="116">
        <v>0</v>
      </c>
      <c r="F26" s="116">
        <v>1</v>
      </c>
      <c r="G26" s="116">
        <v>1</v>
      </c>
      <c r="H26" s="116">
        <v>0</v>
      </c>
      <c r="I26" s="116">
        <v>1</v>
      </c>
      <c r="J26" s="116">
        <v>0</v>
      </c>
      <c r="K26" s="116">
        <v>1</v>
      </c>
      <c r="L26" s="116">
        <v>0</v>
      </c>
      <c r="M26" s="116">
        <v>0</v>
      </c>
      <c r="N26" s="116">
        <v>1</v>
      </c>
      <c r="O26" s="116">
        <v>1</v>
      </c>
      <c r="P26" s="116">
        <v>1</v>
      </c>
      <c r="Q26" s="117">
        <v>1</v>
      </c>
    </row>
    <row r="27" spans="1:17" x14ac:dyDescent="0.2">
      <c r="A27" s="113" t="s">
        <v>510</v>
      </c>
      <c r="B27" s="114" t="s">
        <v>511</v>
      </c>
      <c r="C27" s="114">
        <v>4</v>
      </c>
      <c r="D27" s="115">
        <v>3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1</v>
      </c>
      <c r="O27" s="116">
        <v>0</v>
      </c>
      <c r="P27" s="116">
        <v>0</v>
      </c>
      <c r="Q27" s="117">
        <v>0</v>
      </c>
    </row>
    <row r="28" spans="1:17" x14ac:dyDescent="0.2">
      <c r="A28" s="113" t="s">
        <v>512</v>
      </c>
      <c r="B28" s="114" t="s">
        <v>513</v>
      </c>
      <c r="C28" s="114">
        <v>7</v>
      </c>
      <c r="D28" s="115">
        <v>3</v>
      </c>
      <c r="E28" s="116">
        <v>0</v>
      </c>
      <c r="F28" s="116">
        <v>0</v>
      </c>
      <c r="G28" s="116">
        <v>1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2</v>
      </c>
      <c r="O28" s="116">
        <v>1</v>
      </c>
      <c r="P28" s="116">
        <v>0</v>
      </c>
      <c r="Q28" s="117">
        <v>0</v>
      </c>
    </row>
    <row r="29" spans="1:17" x14ac:dyDescent="0.2">
      <c r="A29" s="113" t="s">
        <v>514</v>
      </c>
      <c r="B29" s="114" t="s">
        <v>515</v>
      </c>
      <c r="C29" s="114">
        <v>4</v>
      </c>
      <c r="D29" s="115">
        <v>1</v>
      </c>
      <c r="E29" s="116">
        <v>0</v>
      </c>
      <c r="F29" s="116">
        <v>0</v>
      </c>
      <c r="G29" s="116">
        <v>1</v>
      </c>
      <c r="H29" s="116">
        <v>0</v>
      </c>
      <c r="I29" s="116">
        <v>0</v>
      </c>
      <c r="J29" s="116">
        <v>0</v>
      </c>
      <c r="K29" s="116">
        <v>1</v>
      </c>
      <c r="L29" s="116">
        <v>0</v>
      </c>
      <c r="M29" s="116">
        <v>0</v>
      </c>
      <c r="N29" s="116">
        <v>1</v>
      </c>
      <c r="O29" s="116">
        <v>0</v>
      </c>
      <c r="P29" s="116">
        <v>0</v>
      </c>
      <c r="Q29" s="117">
        <v>0</v>
      </c>
    </row>
    <row r="30" spans="1:17" x14ac:dyDescent="0.2">
      <c r="A30" s="113" t="s">
        <v>516</v>
      </c>
      <c r="B30" s="114" t="s">
        <v>517</v>
      </c>
      <c r="C30" s="114">
        <v>19</v>
      </c>
      <c r="D30" s="115">
        <v>5</v>
      </c>
      <c r="E30" s="116">
        <v>0</v>
      </c>
      <c r="F30" s="116">
        <v>1</v>
      </c>
      <c r="G30" s="116">
        <v>1</v>
      </c>
      <c r="H30" s="116">
        <v>0</v>
      </c>
      <c r="I30" s="116">
        <v>1</v>
      </c>
      <c r="J30" s="116">
        <v>1</v>
      </c>
      <c r="K30" s="116">
        <v>1</v>
      </c>
      <c r="L30" s="116">
        <v>1</v>
      </c>
      <c r="M30" s="116">
        <v>1</v>
      </c>
      <c r="N30" s="116">
        <v>3</v>
      </c>
      <c r="O30" s="116">
        <v>1</v>
      </c>
      <c r="P30" s="116">
        <v>2</v>
      </c>
      <c r="Q30" s="117">
        <v>1</v>
      </c>
    </row>
    <row r="31" spans="1:17" x14ac:dyDescent="0.2">
      <c r="A31" s="113" t="s">
        <v>518</v>
      </c>
      <c r="B31" s="114" t="s">
        <v>519</v>
      </c>
      <c r="C31" s="114">
        <v>1</v>
      </c>
      <c r="D31" s="115">
        <v>1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7">
        <v>0</v>
      </c>
    </row>
    <row r="32" spans="1:17" x14ac:dyDescent="0.2">
      <c r="A32" s="113" t="s">
        <v>520</v>
      </c>
      <c r="B32" s="114" t="s">
        <v>521</v>
      </c>
      <c r="C32" s="114">
        <v>18</v>
      </c>
      <c r="D32" s="115">
        <v>4</v>
      </c>
      <c r="E32" s="116">
        <v>0</v>
      </c>
      <c r="F32" s="116">
        <v>1</v>
      </c>
      <c r="G32" s="116">
        <v>1</v>
      </c>
      <c r="H32" s="116">
        <v>0</v>
      </c>
      <c r="I32" s="116">
        <v>1</v>
      </c>
      <c r="J32" s="116">
        <v>1</v>
      </c>
      <c r="K32" s="116">
        <v>1</v>
      </c>
      <c r="L32" s="116">
        <v>1</v>
      </c>
      <c r="M32" s="116">
        <v>1</v>
      </c>
      <c r="N32" s="116">
        <v>3</v>
      </c>
      <c r="O32" s="116">
        <v>1</v>
      </c>
      <c r="P32" s="116">
        <v>2</v>
      </c>
      <c r="Q32" s="117">
        <v>1</v>
      </c>
    </row>
    <row r="33" spans="1:17" x14ac:dyDescent="0.2">
      <c r="A33" s="113" t="s">
        <v>522</v>
      </c>
      <c r="B33" s="114" t="s">
        <v>523</v>
      </c>
      <c r="C33" s="114">
        <v>19</v>
      </c>
      <c r="D33" s="115">
        <v>5</v>
      </c>
      <c r="E33" s="116">
        <v>0</v>
      </c>
      <c r="F33" s="116">
        <v>1</v>
      </c>
      <c r="G33" s="116">
        <v>1</v>
      </c>
      <c r="H33" s="116">
        <v>0</v>
      </c>
      <c r="I33" s="116">
        <v>1</v>
      </c>
      <c r="J33" s="116">
        <v>1</v>
      </c>
      <c r="K33" s="116">
        <v>1</v>
      </c>
      <c r="L33" s="116">
        <v>1</v>
      </c>
      <c r="M33" s="116">
        <v>1</v>
      </c>
      <c r="N33" s="116">
        <v>3</v>
      </c>
      <c r="O33" s="116">
        <v>1</v>
      </c>
      <c r="P33" s="116">
        <v>2</v>
      </c>
      <c r="Q33" s="117">
        <v>1</v>
      </c>
    </row>
    <row r="34" spans="1:17" x14ac:dyDescent="0.2">
      <c r="A34" s="113" t="s">
        <v>524</v>
      </c>
      <c r="B34" s="114" t="s">
        <v>525</v>
      </c>
      <c r="C34" s="114">
        <v>19</v>
      </c>
      <c r="D34" s="115">
        <v>5</v>
      </c>
      <c r="E34" s="116">
        <v>0</v>
      </c>
      <c r="F34" s="116">
        <v>1</v>
      </c>
      <c r="G34" s="116">
        <v>1</v>
      </c>
      <c r="H34" s="116">
        <v>0</v>
      </c>
      <c r="I34" s="116">
        <v>1</v>
      </c>
      <c r="J34" s="116">
        <v>1</v>
      </c>
      <c r="K34" s="116">
        <v>1</v>
      </c>
      <c r="L34" s="116">
        <v>1</v>
      </c>
      <c r="M34" s="116">
        <v>1</v>
      </c>
      <c r="N34" s="116">
        <v>3</v>
      </c>
      <c r="O34" s="116">
        <v>1</v>
      </c>
      <c r="P34" s="116">
        <v>2</v>
      </c>
      <c r="Q34" s="117">
        <v>1</v>
      </c>
    </row>
    <row r="35" spans="1:17" x14ac:dyDescent="0.2">
      <c r="A35" s="113" t="s">
        <v>526</v>
      </c>
      <c r="B35" s="114" t="s">
        <v>527</v>
      </c>
      <c r="C35" s="114">
        <v>18</v>
      </c>
      <c r="D35" s="115">
        <v>4</v>
      </c>
      <c r="E35" s="116">
        <v>0</v>
      </c>
      <c r="F35" s="116">
        <v>1</v>
      </c>
      <c r="G35" s="116">
        <v>1</v>
      </c>
      <c r="H35" s="116">
        <v>0</v>
      </c>
      <c r="I35" s="116">
        <v>1</v>
      </c>
      <c r="J35" s="116">
        <v>1</v>
      </c>
      <c r="K35" s="116">
        <v>1</v>
      </c>
      <c r="L35" s="116">
        <v>1</v>
      </c>
      <c r="M35" s="116">
        <v>1</v>
      </c>
      <c r="N35" s="116">
        <v>3</v>
      </c>
      <c r="O35" s="116">
        <v>1</v>
      </c>
      <c r="P35" s="116">
        <v>2</v>
      </c>
      <c r="Q35" s="117">
        <v>1</v>
      </c>
    </row>
    <row r="36" spans="1:17" x14ac:dyDescent="0.2">
      <c r="A36" s="113" t="s">
        <v>528</v>
      </c>
      <c r="B36" s="114" t="s">
        <v>529</v>
      </c>
      <c r="C36" s="114">
        <v>18</v>
      </c>
      <c r="D36" s="115">
        <v>5</v>
      </c>
      <c r="E36" s="116">
        <v>0</v>
      </c>
      <c r="F36" s="116">
        <v>1</v>
      </c>
      <c r="G36" s="116">
        <v>1</v>
      </c>
      <c r="H36" s="116">
        <v>0</v>
      </c>
      <c r="I36" s="116">
        <v>1</v>
      </c>
      <c r="J36" s="116">
        <v>1</v>
      </c>
      <c r="K36" s="116">
        <v>1</v>
      </c>
      <c r="L36" s="116">
        <v>1</v>
      </c>
      <c r="M36" s="116">
        <v>1</v>
      </c>
      <c r="N36" s="116">
        <v>2</v>
      </c>
      <c r="O36" s="116">
        <v>1</v>
      </c>
      <c r="P36" s="116">
        <v>2</v>
      </c>
      <c r="Q36" s="117">
        <v>1</v>
      </c>
    </row>
    <row r="37" spans="1:17" x14ac:dyDescent="0.2">
      <c r="A37" s="113" t="s">
        <v>530</v>
      </c>
      <c r="B37" s="114" t="s">
        <v>531</v>
      </c>
      <c r="C37" s="114">
        <v>10</v>
      </c>
      <c r="D37" s="115">
        <v>4</v>
      </c>
      <c r="E37" s="116">
        <v>0</v>
      </c>
      <c r="F37" s="116">
        <v>0</v>
      </c>
      <c r="G37" s="116">
        <v>1</v>
      </c>
      <c r="H37" s="116">
        <v>0</v>
      </c>
      <c r="I37" s="116">
        <v>0</v>
      </c>
      <c r="J37" s="116">
        <v>0</v>
      </c>
      <c r="K37" s="116">
        <v>1</v>
      </c>
      <c r="L37" s="116">
        <v>0</v>
      </c>
      <c r="M37" s="116">
        <v>0</v>
      </c>
      <c r="N37" s="116">
        <v>2</v>
      </c>
      <c r="O37" s="116">
        <v>1</v>
      </c>
      <c r="P37" s="116">
        <v>1</v>
      </c>
      <c r="Q37" s="117">
        <v>0</v>
      </c>
    </row>
    <row r="38" spans="1:17" x14ac:dyDescent="0.2">
      <c r="A38" s="113" t="s">
        <v>532</v>
      </c>
      <c r="B38" s="114" t="s">
        <v>533</v>
      </c>
      <c r="C38" s="114">
        <v>18</v>
      </c>
      <c r="D38" s="115">
        <v>5</v>
      </c>
      <c r="E38" s="116">
        <v>0</v>
      </c>
      <c r="F38" s="116">
        <v>1</v>
      </c>
      <c r="G38" s="116">
        <v>1</v>
      </c>
      <c r="H38" s="116">
        <v>0</v>
      </c>
      <c r="I38" s="116">
        <v>1</v>
      </c>
      <c r="J38" s="116">
        <v>1</v>
      </c>
      <c r="K38" s="116">
        <v>1</v>
      </c>
      <c r="L38" s="116">
        <v>1</v>
      </c>
      <c r="M38" s="116">
        <v>1</v>
      </c>
      <c r="N38" s="116">
        <v>2</v>
      </c>
      <c r="O38" s="116">
        <v>1</v>
      </c>
      <c r="P38" s="116">
        <v>2</v>
      </c>
      <c r="Q38" s="117">
        <v>1</v>
      </c>
    </row>
    <row r="39" spans="1:17" x14ac:dyDescent="0.2">
      <c r="A39" s="113" t="s">
        <v>534</v>
      </c>
      <c r="B39" s="114" t="s">
        <v>535</v>
      </c>
      <c r="C39" s="114">
        <v>5</v>
      </c>
      <c r="D39" s="115">
        <v>1</v>
      </c>
      <c r="E39" s="116">
        <v>0</v>
      </c>
      <c r="F39" s="116">
        <v>0</v>
      </c>
      <c r="G39" s="116">
        <v>1</v>
      </c>
      <c r="H39" s="116">
        <v>0</v>
      </c>
      <c r="I39" s="116">
        <v>0</v>
      </c>
      <c r="J39" s="116">
        <v>0</v>
      </c>
      <c r="K39" s="116">
        <v>1</v>
      </c>
      <c r="L39" s="116">
        <v>0</v>
      </c>
      <c r="M39" s="116">
        <v>0</v>
      </c>
      <c r="N39" s="116">
        <v>1</v>
      </c>
      <c r="O39" s="116">
        <v>1</v>
      </c>
      <c r="P39" s="116">
        <v>0</v>
      </c>
      <c r="Q39" s="117">
        <v>0</v>
      </c>
    </row>
    <row r="40" spans="1:17" x14ac:dyDescent="0.2">
      <c r="A40" s="113" t="s">
        <v>536</v>
      </c>
      <c r="B40" s="114" t="s">
        <v>537</v>
      </c>
      <c r="C40" s="114">
        <v>19</v>
      </c>
      <c r="D40" s="115">
        <v>5</v>
      </c>
      <c r="E40" s="116">
        <v>0</v>
      </c>
      <c r="F40" s="116">
        <v>1</v>
      </c>
      <c r="G40" s="116">
        <v>1</v>
      </c>
      <c r="H40" s="116">
        <v>0</v>
      </c>
      <c r="I40" s="116">
        <v>1</v>
      </c>
      <c r="J40" s="116">
        <v>1</v>
      </c>
      <c r="K40" s="116">
        <v>1</v>
      </c>
      <c r="L40" s="116">
        <v>1</v>
      </c>
      <c r="M40" s="116">
        <v>1</v>
      </c>
      <c r="N40" s="116">
        <v>3</v>
      </c>
      <c r="O40" s="116">
        <v>1</v>
      </c>
      <c r="P40" s="116">
        <v>2</v>
      </c>
      <c r="Q40" s="117">
        <v>1</v>
      </c>
    </row>
    <row r="41" spans="1:17" x14ac:dyDescent="0.2">
      <c r="A41" s="113" t="s">
        <v>538</v>
      </c>
      <c r="B41" s="114" t="s">
        <v>539</v>
      </c>
      <c r="C41" s="114">
        <v>2</v>
      </c>
      <c r="D41" s="115">
        <v>1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1</v>
      </c>
      <c r="O41" s="116">
        <v>0</v>
      </c>
      <c r="P41" s="116">
        <v>0</v>
      </c>
      <c r="Q41" s="117">
        <v>0</v>
      </c>
    </row>
    <row r="42" spans="1:17" x14ac:dyDescent="0.2">
      <c r="A42" s="113" t="s">
        <v>540</v>
      </c>
      <c r="B42" s="114" t="s">
        <v>541</v>
      </c>
      <c r="C42" s="114">
        <v>1</v>
      </c>
      <c r="D42" s="115">
        <v>1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7">
        <v>0</v>
      </c>
    </row>
    <row r="43" spans="1:17" x14ac:dyDescent="0.2">
      <c r="A43" s="113" t="s">
        <v>542</v>
      </c>
      <c r="B43" s="114" t="s">
        <v>543</v>
      </c>
      <c r="C43" s="114">
        <v>15</v>
      </c>
      <c r="D43" s="115">
        <v>4</v>
      </c>
      <c r="E43" s="116">
        <v>0</v>
      </c>
      <c r="F43" s="116">
        <v>1</v>
      </c>
      <c r="G43" s="116">
        <v>1</v>
      </c>
      <c r="H43" s="116">
        <v>0</v>
      </c>
      <c r="I43" s="116">
        <v>1</v>
      </c>
      <c r="J43" s="116">
        <v>1</v>
      </c>
      <c r="K43" s="116">
        <v>1</v>
      </c>
      <c r="L43" s="116">
        <v>1</v>
      </c>
      <c r="M43" s="116">
        <v>1</v>
      </c>
      <c r="N43" s="116">
        <v>1</v>
      </c>
      <c r="O43" s="116">
        <v>0</v>
      </c>
      <c r="P43" s="116">
        <v>2</v>
      </c>
      <c r="Q43" s="117">
        <v>1</v>
      </c>
    </row>
    <row r="44" spans="1:17" x14ac:dyDescent="0.2">
      <c r="A44" s="113" t="s">
        <v>544</v>
      </c>
      <c r="B44" s="114" t="s">
        <v>545</v>
      </c>
      <c r="C44" s="114">
        <v>12</v>
      </c>
      <c r="D44" s="115">
        <v>3</v>
      </c>
      <c r="E44" s="116">
        <v>0</v>
      </c>
      <c r="F44" s="116">
        <v>1</v>
      </c>
      <c r="G44" s="116">
        <v>1</v>
      </c>
      <c r="H44" s="116">
        <v>0</v>
      </c>
      <c r="I44" s="116">
        <v>1</v>
      </c>
      <c r="J44" s="116">
        <v>0</v>
      </c>
      <c r="K44" s="116">
        <v>1</v>
      </c>
      <c r="L44" s="116">
        <v>0</v>
      </c>
      <c r="M44" s="116">
        <v>1</v>
      </c>
      <c r="N44" s="116">
        <v>2</v>
      </c>
      <c r="O44" s="116">
        <v>1</v>
      </c>
      <c r="P44" s="116">
        <v>1</v>
      </c>
      <c r="Q44" s="117">
        <v>0</v>
      </c>
    </row>
    <row r="45" spans="1:17" x14ac:dyDescent="0.2">
      <c r="A45" s="113" t="s">
        <v>546</v>
      </c>
      <c r="B45" s="114" t="s">
        <v>547</v>
      </c>
      <c r="C45" s="114">
        <v>16</v>
      </c>
      <c r="D45" s="115">
        <v>3</v>
      </c>
      <c r="E45" s="116">
        <v>0</v>
      </c>
      <c r="F45" s="116">
        <v>1</v>
      </c>
      <c r="G45" s="116">
        <v>1</v>
      </c>
      <c r="H45" s="116">
        <v>1</v>
      </c>
      <c r="I45" s="116">
        <v>1</v>
      </c>
      <c r="J45" s="116">
        <v>1</v>
      </c>
      <c r="K45" s="116">
        <v>1</v>
      </c>
      <c r="L45" s="116">
        <v>1</v>
      </c>
      <c r="M45" s="116">
        <v>1</v>
      </c>
      <c r="N45" s="116">
        <v>1</v>
      </c>
      <c r="O45" s="116">
        <v>1</v>
      </c>
      <c r="P45" s="116">
        <v>2</v>
      </c>
      <c r="Q45" s="117">
        <v>1</v>
      </c>
    </row>
    <row r="46" spans="1:17" x14ac:dyDescent="0.2">
      <c r="A46" s="113" t="s">
        <v>548</v>
      </c>
      <c r="B46" s="114" t="s">
        <v>549</v>
      </c>
      <c r="C46" s="114">
        <v>18</v>
      </c>
      <c r="D46" s="115">
        <v>5</v>
      </c>
      <c r="E46" s="116">
        <v>0</v>
      </c>
      <c r="F46" s="116">
        <v>1</v>
      </c>
      <c r="G46" s="116">
        <v>1</v>
      </c>
      <c r="H46" s="116">
        <v>1</v>
      </c>
      <c r="I46" s="116">
        <v>1</v>
      </c>
      <c r="J46" s="116">
        <v>1</v>
      </c>
      <c r="K46" s="116">
        <v>1</v>
      </c>
      <c r="L46" s="116">
        <v>1</v>
      </c>
      <c r="M46" s="116">
        <v>1</v>
      </c>
      <c r="N46" s="116">
        <v>1</v>
      </c>
      <c r="O46" s="116">
        <v>1</v>
      </c>
      <c r="P46" s="116">
        <v>2</v>
      </c>
      <c r="Q46" s="117">
        <v>1</v>
      </c>
    </row>
    <row r="47" spans="1:17" x14ac:dyDescent="0.2">
      <c r="A47" s="113" t="s">
        <v>550</v>
      </c>
      <c r="B47" s="114" t="s">
        <v>551</v>
      </c>
      <c r="C47" s="114">
        <v>12</v>
      </c>
      <c r="D47" s="115">
        <v>4</v>
      </c>
      <c r="E47" s="116">
        <v>0</v>
      </c>
      <c r="F47" s="116">
        <v>1</v>
      </c>
      <c r="G47" s="116">
        <v>1</v>
      </c>
      <c r="H47" s="116">
        <v>0</v>
      </c>
      <c r="I47" s="116">
        <v>0</v>
      </c>
      <c r="J47" s="116">
        <v>0</v>
      </c>
      <c r="K47" s="116">
        <v>1</v>
      </c>
      <c r="L47" s="116">
        <v>1</v>
      </c>
      <c r="M47" s="116">
        <v>0</v>
      </c>
      <c r="N47" s="116">
        <v>1</v>
      </c>
      <c r="O47" s="116">
        <v>1</v>
      </c>
      <c r="P47" s="116">
        <v>1</v>
      </c>
      <c r="Q47" s="117">
        <v>1</v>
      </c>
    </row>
    <row r="48" spans="1:17" x14ac:dyDescent="0.2">
      <c r="A48" s="113" t="s">
        <v>552</v>
      </c>
      <c r="B48" s="114" t="s">
        <v>553</v>
      </c>
      <c r="C48" s="114">
        <v>7</v>
      </c>
      <c r="D48" s="115">
        <v>2</v>
      </c>
      <c r="E48" s="116">
        <v>0</v>
      </c>
      <c r="F48" s="116">
        <v>0</v>
      </c>
      <c r="G48" s="116">
        <v>1</v>
      </c>
      <c r="H48" s="116">
        <v>0</v>
      </c>
      <c r="I48" s="116">
        <v>0</v>
      </c>
      <c r="J48" s="116">
        <v>0</v>
      </c>
      <c r="K48" s="116">
        <v>1</v>
      </c>
      <c r="L48" s="116">
        <v>0</v>
      </c>
      <c r="M48" s="116">
        <v>0</v>
      </c>
      <c r="N48" s="116">
        <v>2</v>
      </c>
      <c r="O48" s="116">
        <v>1</v>
      </c>
      <c r="P48" s="116">
        <v>0</v>
      </c>
      <c r="Q48" s="117">
        <v>0</v>
      </c>
    </row>
    <row r="49" spans="1:17" x14ac:dyDescent="0.2">
      <c r="A49" s="113" t="s">
        <v>554</v>
      </c>
      <c r="B49" s="114" t="s">
        <v>555</v>
      </c>
      <c r="C49" s="114">
        <v>4</v>
      </c>
      <c r="D49" s="115">
        <v>1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1</v>
      </c>
      <c r="L49" s="116">
        <v>0</v>
      </c>
      <c r="M49" s="116">
        <v>0</v>
      </c>
      <c r="N49" s="116">
        <v>1</v>
      </c>
      <c r="O49" s="116">
        <v>1</v>
      </c>
      <c r="P49" s="116">
        <v>0</v>
      </c>
      <c r="Q49" s="117">
        <v>0</v>
      </c>
    </row>
    <row r="50" spans="1:17" x14ac:dyDescent="0.2">
      <c r="A50" s="113" t="s">
        <v>556</v>
      </c>
      <c r="B50" s="114" t="s">
        <v>557</v>
      </c>
      <c r="C50" s="114">
        <v>3</v>
      </c>
      <c r="D50" s="115">
        <v>2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1</v>
      </c>
      <c r="P50" s="116">
        <v>0</v>
      </c>
      <c r="Q50" s="117">
        <v>0</v>
      </c>
    </row>
    <row r="51" spans="1:17" x14ac:dyDescent="0.2">
      <c r="A51" s="113" t="s">
        <v>558</v>
      </c>
      <c r="B51" s="114" t="s">
        <v>559</v>
      </c>
      <c r="C51" s="114">
        <v>27</v>
      </c>
      <c r="D51" s="115">
        <v>3</v>
      </c>
      <c r="E51" s="116">
        <v>1</v>
      </c>
      <c r="F51" s="116">
        <v>1</v>
      </c>
      <c r="G51" s="116">
        <v>1</v>
      </c>
      <c r="H51" s="116">
        <v>2</v>
      </c>
      <c r="I51" s="116">
        <v>3</v>
      </c>
      <c r="J51" s="116">
        <v>1</v>
      </c>
      <c r="K51" s="116">
        <v>1</v>
      </c>
      <c r="L51" s="116">
        <v>1</v>
      </c>
      <c r="M51" s="116">
        <v>1</v>
      </c>
      <c r="N51" s="116">
        <v>3</v>
      </c>
      <c r="O51" s="116">
        <v>1</v>
      </c>
      <c r="P51" s="116">
        <v>5</v>
      </c>
      <c r="Q51" s="117">
        <v>3</v>
      </c>
    </row>
    <row r="52" spans="1:17" x14ac:dyDescent="0.2">
      <c r="A52" s="113" t="s">
        <v>560</v>
      </c>
      <c r="B52" s="114" t="s">
        <v>561</v>
      </c>
      <c r="C52" s="114">
        <v>14</v>
      </c>
      <c r="D52" s="115">
        <v>4</v>
      </c>
      <c r="E52" s="116">
        <v>0</v>
      </c>
      <c r="F52" s="116">
        <v>1</v>
      </c>
      <c r="G52" s="116">
        <v>1</v>
      </c>
      <c r="H52" s="116">
        <v>0</v>
      </c>
      <c r="I52" s="116">
        <v>1</v>
      </c>
      <c r="J52" s="116">
        <v>0</v>
      </c>
      <c r="K52" s="116">
        <v>1</v>
      </c>
      <c r="L52" s="116">
        <v>0</v>
      </c>
      <c r="M52" s="116">
        <v>1</v>
      </c>
      <c r="N52" s="116">
        <v>2</v>
      </c>
      <c r="O52" s="116">
        <v>1</v>
      </c>
      <c r="P52" s="116">
        <v>1</v>
      </c>
      <c r="Q52" s="117">
        <v>1</v>
      </c>
    </row>
    <row r="53" spans="1:17" x14ac:dyDescent="0.2">
      <c r="A53" s="113" t="s">
        <v>562</v>
      </c>
      <c r="B53" s="114" t="s">
        <v>563</v>
      </c>
      <c r="C53" s="114">
        <v>27</v>
      </c>
      <c r="D53" s="115">
        <v>3</v>
      </c>
      <c r="E53" s="116">
        <v>1</v>
      </c>
      <c r="F53" s="116">
        <v>1</v>
      </c>
      <c r="G53" s="116">
        <v>1</v>
      </c>
      <c r="H53" s="116">
        <v>2</v>
      </c>
      <c r="I53" s="116">
        <v>3</v>
      </c>
      <c r="J53" s="116">
        <v>1</v>
      </c>
      <c r="K53" s="116">
        <v>1</v>
      </c>
      <c r="L53" s="116">
        <v>1</v>
      </c>
      <c r="M53" s="116">
        <v>1</v>
      </c>
      <c r="N53" s="116">
        <v>3</v>
      </c>
      <c r="O53" s="116">
        <v>1</v>
      </c>
      <c r="P53" s="116">
        <v>5</v>
      </c>
      <c r="Q53" s="117">
        <v>3</v>
      </c>
    </row>
    <row r="54" spans="1:17" x14ac:dyDescent="0.2">
      <c r="A54" s="113" t="s">
        <v>564</v>
      </c>
      <c r="B54" s="114" t="s">
        <v>565</v>
      </c>
      <c r="C54" s="114">
        <v>15</v>
      </c>
      <c r="D54" s="115">
        <v>4</v>
      </c>
      <c r="E54" s="116">
        <v>0</v>
      </c>
      <c r="F54" s="116">
        <v>1</v>
      </c>
      <c r="G54" s="116">
        <v>1</v>
      </c>
      <c r="H54" s="116">
        <v>0</v>
      </c>
      <c r="I54" s="116">
        <v>1</v>
      </c>
      <c r="J54" s="116">
        <v>0</v>
      </c>
      <c r="K54" s="116">
        <v>1</v>
      </c>
      <c r="L54" s="116">
        <v>1</v>
      </c>
      <c r="M54" s="116">
        <v>1</v>
      </c>
      <c r="N54" s="116">
        <v>2</v>
      </c>
      <c r="O54" s="116">
        <v>1</v>
      </c>
      <c r="P54" s="116">
        <v>1</v>
      </c>
      <c r="Q54" s="117">
        <v>1</v>
      </c>
    </row>
    <row r="55" spans="1:17" x14ac:dyDescent="0.2">
      <c r="A55" s="113" t="s">
        <v>566</v>
      </c>
      <c r="B55" s="114" t="s">
        <v>567</v>
      </c>
      <c r="C55" s="114">
        <v>18</v>
      </c>
      <c r="D55" s="115">
        <v>4</v>
      </c>
      <c r="E55" s="116">
        <v>0</v>
      </c>
      <c r="F55" s="116">
        <v>1</v>
      </c>
      <c r="G55" s="116">
        <v>1</v>
      </c>
      <c r="H55" s="116">
        <v>0</v>
      </c>
      <c r="I55" s="116">
        <v>1</v>
      </c>
      <c r="J55" s="116">
        <v>1</v>
      </c>
      <c r="K55" s="116">
        <v>1</v>
      </c>
      <c r="L55" s="116">
        <v>1</v>
      </c>
      <c r="M55" s="116">
        <v>1</v>
      </c>
      <c r="N55" s="116">
        <v>3</v>
      </c>
      <c r="O55" s="116">
        <v>1</v>
      </c>
      <c r="P55" s="116">
        <v>2</v>
      </c>
      <c r="Q55" s="117">
        <v>1</v>
      </c>
    </row>
    <row r="56" spans="1:17" x14ac:dyDescent="0.2">
      <c r="A56" s="113" t="s">
        <v>568</v>
      </c>
      <c r="B56" s="114" t="s">
        <v>569</v>
      </c>
      <c r="C56" s="114">
        <v>2</v>
      </c>
      <c r="D56" s="115">
        <v>1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1</v>
      </c>
      <c r="O56" s="116">
        <v>0</v>
      </c>
      <c r="P56" s="116">
        <v>0</v>
      </c>
      <c r="Q56" s="117">
        <v>0</v>
      </c>
    </row>
    <row r="57" spans="1:17" x14ac:dyDescent="0.2">
      <c r="A57" s="113" t="s">
        <v>570</v>
      </c>
      <c r="B57" s="114" t="s">
        <v>571</v>
      </c>
      <c r="C57" s="114">
        <v>12</v>
      </c>
      <c r="D57" s="115">
        <v>3</v>
      </c>
      <c r="E57" s="116">
        <v>0</v>
      </c>
      <c r="F57" s="116">
        <v>1</v>
      </c>
      <c r="G57" s="116">
        <v>1</v>
      </c>
      <c r="H57" s="116">
        <v>0</v>
      </c>
      <c r="I57" s="116">
        <v>2</v>
      </c>
      <c r="J57" s="116">
        <v>0</v>
      </c>
      <c r="K57" s="116">
        <v>1</v>
      </c>
      <c r="L57" s="116">
        <v>0</v>
      </c>
      <c r="M57" s="116">
        <v>0</v>
      </c>
      <c r="N57" s="116">
        <v>1</v>
      </c>
      <c r="O57" s="116">
        <v>1</v>
      </c>
      <c r="P57" s="116">
        <v>1</v>
      </c>
      <c r="Q57" s="117">
        <v>1</v>
      </c>
    </row>
    <row r="58" spans="1:17" x14ac:dyDescent="0.2">
      <c r="A58" s="113" t="s">
        <v>572</v>
      </c>
      <c r="B58" s="114" t="s">
        <v>573</v>
      </c>
      <c r="C58" s="114">
        <v>6</v>
      </c>
      <c r="D58" s="115">
        <v>1</v>
      </c>
      <c r="E58" s="116">
        <v>0</v>
      </c>
      <c r="F58" s="116">
        <v>0</v>
      </c>
      <c r="G58" s="116">
        <v>1</v>
      </c>
      <c r="H58" s="116">
        <v>0</v>
      </c>
      <c r="I58" s="116">
        <v>1</v>
      </c>
      <c r="J58" s="116">
        <v>0</v>
      </c>
      <c r="K58" s="116">
        <v>1</v>
      </c>
      <c r="L58" s="116">
        <v>0</v>
      </c>
      <c r="M58" s="116">
        <v>0</v>
      </c>
      <c r="N58" s="116">
        <v>1</v>
      </c>
      <c r="O58" s="116">
        <v>1</v>
      </c>
      <c r="P58" s="116">
        <v>0</v>
      </c>
      <c r="Q58" s="117">
        <v>0</v>
      </c>
    </row>
    <row r="59" spans="1:17" x14ac:dyDescent="0.2">
      <c r="A59" s="113" t="s">
        <v>574</v>
      </c>
      <c r="B59" s="114" t="s">
        <v>575</v>
      </c>
      <c r="C59" s="114">
        <v>19</v>
      </c>
      <c r="D59" s="115">
        <v>5</v>
      </c>
      <c r="E59" s="116">
        <v>0</v>
      </c>
      <c r="F59" s="116">
        <v>1</v>
      </c>
      <c r="G59" s="116">
        <v>1</v>
      </c>
      <c r="H59" s="116">
        <v>0</v>
      </c>
      <c r="I59" s="116">
        <v>1</v>
      </c>
      <c r="J59" s="116">
        <v>1</v>
      </c>
      <c r="K59" s="116">
        <v>1</v>
      </c>
      <c r="L59" s="116">
        <v>1</v>
      </c>
      <c r="M59" s="116">
        <v>1</v>
      </c>
      <c r="N59" s="116">
        <v>3</v>
      </c>
      <c r="O59" s="116">
        <v>1</v>
      </c>
      <c r="P59" s="116">
        <v>2</v>
      </c>
      <c r="Q59" s="117">
        <v>1</v>
      </c>
    </row>
    <row r="60" spans="1:17" ht="13.5" thickBot="1" x14ac:dyDescent="0.25">
      <c r="A60" s="113" t="s">
        <v>576</v>
      </c>
      <c r="B60" s="114" t="s">
        <v>577</v>
      </c>
      <c r="C60" s="114">
        <v>12</v>
      </c>
      <c r="D60" s="115">
        <v>4</v>
      </c>
      <c r="E60" s="116">
        <v>0</v>
      </c>
      <c r="F60" s="116">
        <v>1</v>
      </c>
      <c r="G60" s="116">
        <v>1</v>
      </c>
      <c r="H60" s="116">
        <v>0</v>
      </c>
      <c r="I60" s="116">
        <v>1</v>
      </c>
      <c r="J60" s="116">
        <v>0</v>
      </c>
      <c r="K60" s="116">
        <v>1</v>
      </c>
      <c r="L60" s="116">
        <v>1</v>
      </c>
      <c r="M60" s="116">
        <v>0</v>
      </c>
      <c r="N60" s="116">
        <v>1</v>
      </c>
      <c r="O60" s="116">
        <v>1</v>
      </c>
      <c r="P60" s="116">
        <v>1</v>
      </c>
      <c r="Q60" s="117">
        <v>0</v>
      </c>
    </row>
    <row r="61" spans="1:17" ht="13.5" thickBot="1" x14ac:dyDescent="0.25">
      <c r="A61" s="118" t="s">
        <v>578</v>
      </c>
      <c r="B61" s="118"/>
      <c r="C61" s="119">
        <v>64</v>
      </c>
      <c r="D61" s="120">
        <v>15</v>
      </c>
      <c r="E61" s="121">
        <v>4</v>
      </c>
      <c r="F61" s="121">
        <v>3</v>
      </c>
      <c r="G61" s="121">
        <v>1</v>
      </c>
      <c r="H61" s="121">
        <v>4</v>
      </c>
      <c r="I61" s="121">
        <v>5</v>
      </c>
      <c r="J61" s="121">
        <v>1</v>
      </c>
      <c r="K61" s="121">
        <v>2</v>
      </c>
      <c r="L61" s="121">
        <v>3</v>
      </c>
      <c r="M61" s="121">
        <v>2</v>
      </c>
      <c r="N61" s="121">
        <v>7</v>
      </c>
      <c r="O61" s="121">
        <v>1</v>
      </c>
      <c r="P61" s="121">
        <v>10</v>
      </c>
      <c r="Q61" s="122">
        <v>6</v>
      </c>
    </row>
  </sheetData>
  <printOptions horizontalCentered="1"/>
  <pageMargins left="0" right="0" top="0.78740157480314965" bottom="0.39370078740157483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85" zoomScaleNormal="85" workbookViewId="0"/>
  </sheetViews>
  <sheetFormatPr defaultRowHeight="12.75" x14ac:dyDescent="0.2"/>
  <cols>
    <col min="1" max="1" width="23.85546875" style="127" customWidth="1"/>
    <col min="2" max="2" width="13.140625" style="127" customWidth="1"/>
    <col min="3" max="3" width="13.42578125" style="127" customWidth="1"/>
    <col min="4" max="4" width="11.5703125" style="127" customWidth="1"/>
    <col min="5" max="5" width="11.7109375" style="127" customWidth="1"/>
    <col min="6" max="6" width="12" style="127" customWidth="1"/>
    <col min="7" max="7" width="10.85546875" style="127" customWidth="1"/>
    <col min="8" max="8" width="11.42578125" style="127" customWidth="1"/>
    <col min="9" max="9" width="15.85546875" style="127" customWidth="1"/>
    <col min="10" max="10" width="12.85546875" style="127" customWidth="1"/>
    <col min="11" max="11" width="10.7109375" style="127" customWidth="1"/>
    <col min="12" max="12" width="13.42578125" style="127" customWidth="1"/>
    <col min="13" max="13" width="11.85546875" style="127" customWidth="1"/>
    <col min="14" max="14" width="16.7109375" style="127" customWidth="1"/>
    <col min="15" max="15" width="13.7109375" style="127" customWidth="1"/>
    <col min="16" max="16" width="16" style="127" customWidth="1"/>
    <col min="17" max="17" width="13.42578125" style="830" customWidth="1"/>
    <col min="18" max="16384" width="9.140625" style="127"/>
  </cols>
  <sheetData>
    <row r="1" spans="1:17" ht="15.75" x14ac:dyDescent="0.25">
      <c r="A1" s="153" t="s">
        <v>3209</v>
      </c>
    </row>
    <row r="2" spans="1:17" ht="15.75" x14ac:dyDescent="0.25">
      <c r="A2" s="153"/>
    </row>
    <row r="3" spans="1:17" ht="15.75" x14ac:dyDescent="0.25">
      <c r="A3" s="153" t="s">
        <v>3335</v>
      </c>
    </row>
    <row r="5" spans="1:17" ht="13.5" thickBot="1" x14ac:dyDescent="0.25"/>
    <row r="6" spans="1:17" s="98" customFormat="1" ht="32.25" customHeight="1" thickBot="1" x14ac:dyDescent="0.25">
      <c r="A6" s="381"/>
      <c r="B6" s="853" t="s">
        <v>121</v>
      </c>
      <c r="C6" s="852" t="s">
        <v>123</v>
      </c>
      <c r="D6" s="852" t="s">
        <v>124</v>
      </c>
      <c r="E6" s="852" t="s">
        <v>125</v>
      </c>
      <c r="F6" s="852" t="s">
        <v>126</v>
      </c>
      <c r="G6" s="852" t="s">
        <v>127</v>
      </c>
      <c r="H6" s="852" t="s">
        <v>128</v>
      </c>
      <c r="I6" s="852" t="s">
        <v>129</v>
      </c>
      <c r="J6" s="852" t="s">
        <v>130</v>
      </c>
      <c r="K6" s="852" t="s">
        <v>131</v>
      </c>
      <c r="L6" s="852" t="s">
        <v>132</v>
      </c>
      <c r="M6" s="852" t="s">
        <v>133</v>
      </c>
      <c r="N6" s="852" t="s">
        <v>134</v>
      </c>
      <c r="O6" s="852" t="s">
        <v>135</v>
      </c>
      <c r="P6" s="852" t="s">
        <v>3088</v>
      </c>
      <c r="Q6" s="851" t="s">
        <v>115</v>
      </c>
    </row>
    <row r="7" spans="1:17" x14ac:dyDescent="0.2">
      <c r="A7" s="850" t="s">
        <v>613</v>
      </c>
      <c r="B7" s="849">
        <v>820629</v>
      </c>
      <c r="C7" s="848">
        <v>503531</v>
      </c>
      <c r="D7" s="848">
        <v>399319</v>
      </c>
      <c r="E7" s="848">
        <v>345084</v>
      </c>
      <c r="F7" s="848">
        <v>173646</v>
      </c>
      <c r="G7" s="848">
        <v>525509</v>
      </c>
      <c r="H7" s="848">
        <v>322766</v>
      </c>
      <c r="I7" s="848">
        <v>327964</v>
      </c>
      <c r="J7" s="848">
        <v>360628</v>
      </c>
      <c r="K7" s="848">
        <v>386069</v>
      </c>
      <c r="L7" s="848">
        <v>667456</v>
      </c>
      <c r="M7" s="848">
        <v>281145</v>
      </c>
      <c r="N7" s="848">
        <v>381463</v>
      </c>
      <c r="O7" s="848">
        <v>398820</v>
      </c>
      <c r="P7" s="848">
        <v>-440</v>
      </c>
      <c r="Q7" s="842">
        <f>SUM(B7:P7)</f>
        <v>5893589</v>
      </c>
    </row>
    <row r="8" spans="1:17" x14ac:dyDescent="0.2">
      <c r="A8" s="845" t="s">
        <v>3087</v>
      </c>
      <c r="B8" s="844">
        <v>7446122</v>
      </c>
      <c r="C8" s="843">
        <v>2955574</v>
      </c>
      <c r="D8" s="843">
        <v>1676642</v>
      </c>
      <c r="E8" s="843">
        <v>1617371</v>
      </c>
      <c r="F8" s="843">
        <v>1141578</v>
      </c>
      <c r="G8" s="843">
        <v>2846575</v>
      </c>
      <c r="H8" s="843">
        <v>1215438</v>
      </c>
      <c r="I8" s="843">
        <v>1426900</v>
      </c>
      <c r="J8" s="843">
        <v>2507724</v>
      </c>
      <c r="K8" s="843">
        <v>1470290</v>
      </c>
      <c r="L8" s="843">
        <v>3109328</v>
      </c>
      <c r="M8" s="843">
        <v>1197018</v>
      </c>
      <c r="N8" s="843">
        <v>2463109</v>
      </c>
      <c r="O8" s="843">
        <v>1765719</v>
      </c>
      <c r="P8" s="843">
        <v>-407981</v>
      </c>
      <c r="Q8" s="842">
        <f>SUM(B8:P8)</f>
        <v>32431407</v>
      </c>
    </row>
    <row r="9" spans="1:17" x14ac:dyDescent="0.2">
      <c r="A9" s="845" t="s">
        <v>3086</v>
      </c>
      <c r="B9" s="844">
        <f t="shared" ref="B9:P9" si="0">SUM(B11,B19:B22)</f>
        <v>21281149</v>
      </c>
      <c r="C9" s="843">
        <f t="shared" si="0"/>
        <v>5483266</v>
      </c>
      <c r="D9" s="843">
        <f t="shared" si="0"/>
        <v>4348840</v>
      </c>
      <c r="E9" s="843">
        <f t="shared" si="0"/>
        <v>5025901</v>
      </c>
      <c r="F9" s="843">
        <f t="shared" si="0"/>
        <v>1627801</v>
      </c>
      <c r="G9" s="843">
        <f t="shared" si="0"/>
        <v>5408077</v>
      </c>
      <c r="H9" s="843">
        <f t="shared" si="0"/>
        <v>3543222</v>
      </c>
      <c r="I9" s="843">
        <f t="shared" si="0"/>
        <v>5169988</v>
      </c>
      <c r="J9" s="843">
        <f t="shared" si="0"/>
        <v>3094114</v>
      </c>
      <c r="K9" s="843">
        <f t="shared" si="0"/>
        <v>3874531</v>
      </c>
      <c r="L9" s="843">
        <f t="shared" si="0"/>
        <v>10651497</v>
      </c>
      <c r="M9" s="843">
        <f t="shared" si="0"/>
        <v>4282147</v>
      </c>
      <c r="N9" s="843">
        <f t="shared" si="0"/>
        <v>5974384</v>
      </c>
      <c r="O9" s="843">
        <f t="shared" si="0"/>
        <v>3505873</v>
      </c>
      <c r="P9" s="843">
        <f t="shared" si="0"/>
        <v>28174</v>
      </c>
      <c r="Q9" s="842">
        <f>SUM(B9:P9)</f>
        <v>83298964</v>
      </c>
    </row>
    <row r="10" spans="1:17" x14ac:dyDescent="0.2">
      <c r="A10" s="841" t="s">
        <v>2954</v>
      </c>
      <c r="B10" s="163"/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4"/>
    </row>
    <row r="11" spans="1:17" x14ac:dyDescent="0.2">
      <c r="A11" s="840" t="s">
        <v>3085</v>
      </c>
      <c r="B11" s="163">
        <v>20209283</v>
      </c>
      <c r="C11" s="839">
        <v>4688840</v>
      </c>
      <c r="D11" s="839">
        <v>4126132</v>
      </c>
      <c r="E11" s="839">
        <v>4220271</v>
      </c>
      <c r="F11" s="839">
        <v>1446667</v>
      </c>
      <c r="G11" s="839">
        <v>4790866</v>
      </c>
      <c r="H11" s="839">
        <v>3464145</v>
      </c>
      <c r="I11" s="839">
        <v>4914420</v>
      </c>
      <c r="J11" s="839">
        <v>2434972</v>
      </c>
      <c r="K11" s="839">
        <v>3123033</v>
      </c>
      <c r="L11" s="839">
        <v>10187134</v>
      </c>
      <c r="M11" s="839">
        <v>3892111</v>
      </c>
      <c r="N11" s="839">
        <v>5421696</v>
      </c>
      <c r="O11" s="839">
        <v>3025596</v>
      </c>
      <c r="P11" s="839">
        <v>62476</v>
      </c>
      <c r="Q11" s="838">
        <f>SUM(B11:P11)</f>
        <v>76007642</v>
      </c>
    </row>
    <row r="12" spans="1:17" x14ac:dyDescent="0.2">
      <c r="A12" s="847" t="s">
        <v>2954</v>
      </c>
      <c r="B12" s="163"/>
      <c r="C12" s="839"/>
      <c r="D12" s="839"/>
      <c r="E12" s="839"/>
      <c r="F12" s="839"/>
      <c r="G12" s="839"/>
      <c r="H12" s="839"/>
      <c r="I12" s="839"/>
      <c r="J12" s="839"/>
      <c r="K12" s="839"/>
      <c r="L12" s="839"/>
      <c r="M12" s="839"/>
      <c r="N12" s="839"/>
      <c r="O12" s="839"/>
      <c r="P12" s="839"/>
      <c r="Q12" s="838"/>
    </row>
    <row r="13" spans="1:17" x14ac:dyDescent="0.2">
      <c r="A13" s="846" t="s">
        <v>1888</v>
      </c>
      <c r="B13" s="163">
        <v>175697.16</v>
      </c>
      <c r="C13" s="839">
        <v>175888.42</v>
      </c>
      <c r="D13" s="839">
        <v>16740.32</v>
      </c>
      <c r="E13" s="839">
        <v>25145.29</v>
      </c>
      <c r="F13" s="839">
        <v>69228.59</v>
      </c>
      <c r="G13" s="839">
        <v>0</v>
      </c>
      <c r="H13" s="839">
        <v>49030.95</v>
      </c>
      <c r="I13" s="839">
        <v>10571.65</v>
      </c>
      <c r="J13" s="839">
        <v>22468.37</v>
      </c>
      <c r="K13" s="839">
        <v>8671.99</v>
      </c>
      <c r="L13" s="839">
        <v>78514.509999999995</v>
      </c>
      <c r="M13" s="839">
        <v>27438.22</v>
      </c>
      <c r="N13" s="839">
        <v>11743.62</v>
      </c>
      <c r="O13" s="839">
        <v>29730.639999999999</v>
      </c>
      <c r="P13" s="839">
        <v>-50787</v>
      </c>
      <c r="Q13" s="838">
        <f t="shared" ref="Q13:Q27" si="1">SUM(B13:P13)</f>
        <v>650082.7300000001</v>
      </c>
    </row>
    <row r="14" spans="1:17" x14ac:dyDescent="0.2">
      <c r="A14" s="846" t="s">
        <v>1889</v>
      </c>
      <c r="B14" s="163">
        <v>24512.04</v>
      </c>
      <c r="C14" s="839">
        <v>33262.18</v>
      </c>
      <c r="D14" s="839">
        <v>7888.7</v>
      </c>
      <c r="E14" s="839">
        <v>11287.88</v>
      </c>
      <c r="F14" s="839">
        <v>10341.99</v>
      </c>
      <c r="G14" s="839">
        <v>6071.17</v>
      </c>
      <c r="H14" s="839">
        <v>13190.79</v>
      </c>
      <c r="I14" s="839">
        <v>0</v>
      </c>
      <c r="J14" s="839">
        <v>7375.54</v>
      </c>
      <c r="K14" s="839">
        <v>5435.85</v>
      </c>
      <c r="L14" s="839">
        <v>15819.31</v>
      </c>
      <c r="M14" s="839">
        <v>2490.37</v>
      </c>
      <c r="N14" s="839">
        <v>5224.8999999999996</v>
      </c>
      <c r="O14" s="839">
        <v>6081.61</v>
      </c>
      <c r="P14" s="839">
        <v>-11500</v>
      </c>
      <c r="Q14" s="838">
        <f t="shared" si="1"/>
        <v>137482.32999999999</v>
      </c>
    </row>
    <row r="15" spans="1:17" x14ac:dyDescent="0.2">
      <c r="A15" s="846" t="s">
        <v>3084</v>
      </c>
      <c r="B15" s="163">
        <v>34618.620000000003</v>
      </c>
      <c r="C15" s="839">
        <v>41214.04</v>
      </c>
      <c r="D15" s="839">
        <v>9262.08</v>
      </c>
      <c r="E15" s="839">
        <v>0</v>
      </c>
      <c r="F15" s="839">
        <v>0</v>
      </c>
      <c r="G15" s="839">
        <v>0</v>
      </c>
      <c r="H15" s="839">
        <v>0</v>
      </c>
      <c r="I15" s="839">
        <v>12449.5</v>
      </c>
      <c r="J15" s="839">
        <v>0</v>
      </c>
      <c r="K15" s="839">
        <v>0</v>
      </c>
      <c r="L15" s="839">
        <v>54981.89</v>
      </c>
      <c r="M15" s="839">
        <v>0</v>
      </c>
      <c r="N15" s="839">
        <v>6634.41</v>
      </c>
      <c r="O15" s="839">
        <v>0</v>
      </c>
      <c r="P15" s="839">
        <v>-38000</v>
      </c>
      <c r="Q15" s="838">
        <f t="shared" si="1"/>
        <v>121160.54000000001</v>
      </c>
    </row>
    <row r="16" spans="1:17" x14ac:dyDescent="0.2">
      <c r="A16" s="846" t="s">
        <v>3083</v>
      </c>
      <c r="B16" s="163">
        <v>285058.32</v>
      </c>
      <c r="C16" s="839">
        <v>197426.86</v>
      </c>
      <c r="D16" s="839">
        <v>176097.25</v>
      </c>
      <c r="E16" s="839">
        <v>31666.03</v>
      </c>
      <c r="F16" s="839">
        <v>55884.19</v>
      </c>
      <c r="G16" s="839">
        <v>162498.54</v>
      </c>
      <c r="H16" s="839">
        <v>169260.22</v>
      </c>
      <c r="I16" s="839">
        <v>72148.490000000005</v>
      </c>
      <c r="J16" s="839">
        <v>69394.45</v>
      </c>
      <c r="K16" s="839">
        <v>159916.35</v>
      </c>
      <c r="L16" s="839">
        <v>231330.54</v>
      </c>
      <c r="M16" s="839">
        <v>113826.31</v>
      </c>
      <c r="N16" s="839">
        <v>228380.53</v>
      </c>
      <c r="O16" s="839">
        <v>141379.76</v>
      </c>
      <c r="P16" s="839">
        <v>-39096</v>
      </c>
      <c r="Q16" s="838">
        <f t="shared" si="1"/>
        <v>2055171.84</v>
      </c>
    </row>
    <row r="17" spans="1:17" x14ac:dyDescent="0.2">
      <c r="A17" s="846" t="s">
        <v>3082</v>
      </c>
      <c r="B17" s="163">
        <v>21303</v>
      </c>
      <c r="C17" s="839">
        <v>124012.65</v>
      </c>
      <c r="D17" s="839">
        <v>0</v>
      </c>
      <c r="E17" s="839">
        <v>1984.34</v>
      </c>
      <c r="F17" s="839">
        <v>2000.32</v>
      </c>
      <c r="G17" s="839">
        <v>53196.52</v>
      </c>
      <c r="H17" s="839">
        <v>29480.91</v>
      </c>
      <c r="I17" s="839">
        <v>86664.68</v>
      </c>
      <c r="J17" s="839">
        <v>37313.81</v>
      </c>
      <c r="K17" s="839">
        <v>0</v>
      </c>
      <c r="L17" s="839">
        <v>62872.61</v>
      </c>
      <c r="M17" s="839">
        <v>21634.82</v>
      </c>
      <c r="N17" s="839">
        <v>72192.72</v>
      </c>
      <c r="O17" s="839">
        <v>14287.57</v>
      </c>
      <c r="P17" s="839">
        <v>-8516.17</v>
      </c>
      <c r="Q17" s="838">
        <f t="shared" si="1"/>
        <v>518427.77999999997</v>
      </c>
    </row>
    <row r="18" spans="1:17" x14ac:dyDescent="0.2">
      <c r="A18" s="846" t="s">
        <v>3081</v>
      </c>
      <c r="B18" s="163">
        <v>3721.31</v>
      </c>
      <c r="C18" s="839">
        <v>0</v>
      </c>
      <c r="D18" s="839">
        <v>87.87</v>
      </c>
      <c r="E18" s="839">
        <v>0</v>
      </c>
      <c r="F18" s="839">
        <v>0</v>
      </c>
      <c r="G18" s="839">
        <v>0</v>
      </c>
      <c r="H18" s="839">
        <v>0</v>
      </c>
      <c r="I18" s="839">
        <v>0</v>
      </c>
      <c r="J18" s="839">
        <v>0</v>
      </c>
      <c r="K18" s="839">
        <v>3997.44</v>
      </c>
      <c r="L18" s="839">
        <v>0</v>
      </c>
      <c r="M18" s="839">
        <v>0</v>
      </c>
      <c r="N18" s="839">
        <v>0</v>
      </c>
      <c r="O18" s="839">
        <v>0</v>
      </c>
      <c r="P18" s="839">
        <v>-1700</v>
      </c>
      <c r="Q18" s="838">
        <f t="shared" si="1"/>
        <v>6106.62</v>
      </c>
    </row>
    <row r="19" spans="1:17" x14ac:dyDescent="0.2">
      <c r="A19" s="840" t="s">
        <v>3080</v>
      </c>
      <c r="B19" s="163">
        <v>733459</v>
      </c>
      <c r="C19" s="839">
        <v>437249</v>
      </c>
      <c r="D19" s="839">
        <v>163391</v>
      </c>
      <c r="E19" s="839">
        <v>579601</v>
      </c>
      <c r="F19" s="839">
        <v>10907</v>
      </c>
      <c r="G19" s="839">
        <v>316533</v>
      </c>
      <c r="H19" s="839">
        <v>48430</v>
      </c>
      <c r="I19" s="839">
        <v>114889</v>
      </c>
      <c r="J19" s="839">
        <v>408657</v>
      </c>
      <c r="K19" s="839">
        <v>641309</v>
      </c>
      <c r="L19" s="839">
        <v>326676</v>
      </c>
      <c r="M19" s="839">
        <v>286554</v>
      </c>
      <c r="N19" s="839">
        <v>461129</v>
      </c>
      <c r="O19" s="839">
        <v>349440</v>
      </c>
      <c r="P19" s="839">
        <v>-19244</v>
      </c>
      <c r="Q19" s="838">
        <f t="shared" si="1"/>
        <v>4858980</v>
      </c>
    </row>
    <row r="20" spans="1:17" x14ac:dyDescent="0.2">
      <c r="A20" s="840" t="s">
        <v>1890</v>
      </c>
      <c r="B20" s="163">
        <v>210127</v>
      </c>
      <c r="C20" s="839">
        <v>142061</v>
      </c>
      <c r="D20" s="839">
        <v>51994</v>
      </c>
      <c r="E20" s="839">
        <v>201849</v>
      </c>
      <c r="F20" s="839">
        <v>95123</v>
      </c>
      <c r="G20" s="839">
        <v>274466</v>
      </c>
      <c r="H20" s="839">
        <v>25699</v>
      </c>
      <c r="I20" s="839">
        <v>88993</v>
      </c>
      <c r="J20" s="839">
        <v>238120</v>
      </c>
      <c r="K20" s="839">
        <v>105556</v>
      </c>
      <c r="L20" s="839">
        <v>114460</v>
      </c>
      <c r="M20" s="839">
        <v>65277</v>
      </c>
      <c r="N20" s="839">
        <v>19818</v>
      </c>
      <c r="O20" s="839">
        <v>118275</v>
      </c>
      <c r="P20" s="839">
        <v>-15632</v>
      </c>
      <c r="Q20" s="838">
        <f t="shared" si="1"/>
        <v>1736186</v>
      </c>
    </row>
    <row r="21" spans="1:17" x14ac:dyDescent="0.2">
      <c r="A21" s="840" t="s">
        <v>3079</v>
      </c>
      <c r="B21" s="163">
        <v>115037</v>
      </c>
      <c r="C21" s="839">
        <v>207757</v>
      </c>
      <c r="D21" s="839">
        <v>0</v>
      </c>
      <c r="E21" s="839">
        <v>15427</v>
      </c>
      <c r="F21" s="839">
        <v>75104</v>
      </c>
      <c r="G21" s="839">
        <v>15789</v>
      </c>
      <c r="H21" s="839">
        <v>0</v>
      </c>
      <c r="I21" s="839">
        <v>42632</v>
      </c>
      <c r="J21" s="839">
        <v>0</v>
      </c>
      <c r="K21" s="839">
        <v>4633</v>
      </c>
      <c r="L21" s="839">
        <v>0</v>
      </c>
      <c r="M21" s="839">
        <v>30004</v>
      </c>
      <c r="N21" s="839">
        <v>59443</v>
      </c>
      <c r="O21" s="839">
        <v>3352</v>
      </c>
      <c r="P21" s="839">
        <v>794</v>
      </c>
      <c r="Q21" s="838">
        <f t="shared" si="1"/>
        <v>569972</v>
      </c>
    </row>
    <row r="22" spans="1:17" x14ac:dyDescent="0.2">
      <c r="A22" s="840" t="s">
        <v>1892</v>
      </c>
      <c r="B22" s="163">
        <v>13243</v>
      </c>
      <c r="C22" s="839">
        <v>7359</v>
      </c>
      <c r="D22" s="839">
        <v>7323</v>
      </c>
      <c r="E22" s="839">
        <v>8753</v>
      </c>
      <c r="F22" s="839">
        <v>0</v>
      </c>
      <c r="G22" s="839">
        <v>10423</v>
      </c>
      <c r="H22" s="839">
        <v>4948</v>
      </c>
      <c r="I22" s="839">
        <v>9054</v>
      </c>
      <c r="J22" s="839">
        <v>12365</v>
      </c>
      <c r="K22" s="839">
        <v>0</v>
      </c>
      <c r="L22" s="839">
        <v>23227</v>
      </c>
      <c r="M22" s="839">
        <v>8201</v>
      </c>
      <c r="N22" s="839">
        <v>12298</v>
      </c>
      <c r="O22" s="839">
        <v>9210</v>
      </c>
      <c r="P22" s="839">
        <v>-220</v>
      </c>
      <c r="Q22" s="838">
        <f t="shared" si="1"/>
        <v>126184</v>
      </c>
    </row>
    <row r="23" spans="1:17" x14ac:dyDescent="0.2">
      <c r="A23" s="845" t="s">
        <v>3078</v>
      </c>
      <c r="B23" s="844">
        <v>293940</v>
      </c>
      <c r="C23" s="843">
        <v>339905</v>
      </c>
      <c r="D23" s="843">
        <v>191557</v>
      </c>
      <c r="E23" s="843">
        <v>232736</v>
      </c>
      <c r="F23" s="843">
        <v>126890</v>
      </c>
      <c r="G23" s="843">
        <v>257583</v>
      </c>
      <c r="H23" s="843">
        <v>158129</v>
      </c>
      <c r="I23" s="843">
        <v>161200</v>
      </c>
      <c r="J23" s="843">
        <v>154529</v>
      </c>
      <c r="K23" s="843">
        <v>166208</v>
      </c>
      <c r="L23" s="843">
        <v>604954</v>
      </c>
      <c r="M23" s="843">
        <v>117554</v>
      </c>
      <c r="N23" s="843">
        <v>141172</v>
      </c>
      <c r="O23" s="843">
        <v>161260</v>
      </c>
      <c r="P23" s="843">
        <v>262049</v>
      </c>
      <c r="Q23" s="842">
        <f t="shared" si="1"/>
        <v>3369666</v>
      </c>
    </row>
    <row r="24" spans="1:17" x14ac:dyDescent="0.2">
      <c r="A24" s="845" t="s">
        <v>3077</v>
      </c>
      <c r="B24" s="844">
        <v>0</v>
      </c>
      <c r="C24" s="843">
        <v>0</v>
      </c>
      <c r="D24" s="843">
        <v>0</v>
      </c>
      <c r="E24" s="843">
        <v>0</v>
      </c>
      <c r="F24" s="843">
        <v>0</v>
      </c>
      <c r="G24" s="843">
        <v>0</v>
      </c>
      <c r="H24" s="843">
        <v>0</v>
      </c>
      <c r="I24" s="843">
        <v>0</v>
      </c>
      <c r="J24" s="843">
        <v>0</v>
      </c>
      <c r="K24" s="843">
        <v>0</v>
      </c>
      <c r="L24" s="843">
        <v>0</v>
      </c>
      <c r="M24" s="843">
        <v>0</v>
      </c>
      <c r="N24" s="843">
        <v>0</v>
      </c>
      <c r="O24" s="843">
        <v>0</v>
      </c>
      <c r="P24" s="843">
        <v>650440</v>
      </c>
      <c r="Q24" s="842">
        <f t="shared" si="1"/>
        <v>650440</v>
      </c>
    </row>
    <row r="25" spans="1:17" x14ac:dyDescent="0.2">
      <c r="A25" s="845" t="s">
        <v>93</v>
      </c>
      <c r="B25" s="844">
        <v>0</v>
      </c>
      <c r="C25" s="843">
        <v>112009</v>
      </c>
      <c r="D25" s="843">
        <v>206156</v>
      </c>
      <c r="E25" s="843">
        <v>36287</v>
      </c>
      <c r="F25" s="843">
        <v>311090</v>
      </c>
      <c r="G25" s="843">
        <v>89314</v>
      </c>
      <c r="H25" s="843">
        <v>38212</v>
      </c>
      <c r="I25" s="843">
        <v>168329</v>
      </c>
      <c r="J25" s="843">
        <v>95614</v>
      </c>
      <c r="K25" s="843">
        <v>0</v>
      </c>
      <c r="L25" s="843">
        <v>48460</v>
      </c>
      <c r="M25" s="843">
        <v>180842</v>
      </c>
      <c r="N25" s="843">
        <v>207917</v>
      </c>
      <c r="O25" s="843">
        <v>170034</v>
      </c>
      <c r="P25" s="843">
        <v>2264</v>
      </c>
      <c r="Q25" s="842">
        <f t="shared" si="1"/>
        <v>1666528</v>
      </c>
    </row>
    <row r="26" spans="1:17" x14ac:dyDescent="0.2">
      <c r="A26" s="845" t="s">
        <v>94</v>
      </c>
      <c r="B26" s="844">
        <v>0</v>
      </c>
      <c r="C26" s="843">
        <v>0</v>
      </c>
      <c r="D26" s="843">
        <v>0</v>
      </c>
      <c r="E26" s="843">
        <v>0</v>
      </c>
      <c r="F26" s="843">
        <v>0</v>
      </c>
      <c r="G26" s="843">
        <v>0</v>
      </c>
      <c r="H26" s="843">
        <v>0</v>
      </c>
      <c r="I26" s="843">
        <v>13256</v>
      </c>
      <c r="J26" s="843">
        <v>0</v>
      </c>
      <c r="K26" s="843">
        <v>0</v>
      </c>
      <c r="L26" s="843">
        <v>0</v>
      </c>
      <c r="M26" s="843">
        <v>0</v>
      </c>
      <c r="N26" s="843">
        <v>0</v>
      </c>
      <c r="O26" s="843">
        <v>0</v>
      </c>
      <c r="P26" s="843">
        <v>-14</v>
      </c>
      <c r="Q26" s="842">
        <f t="shared" si="1"/>
        <v>13242</v>
      </c>
    </row>
    <row r="27" spans="1:17" x14ac:dyDescent="0.2">
      <c r="A27" s="845" t="s">
        <v>3076</v>
      </c>
      <c r="B27" s="844">
        <v>3545187</v>
      </c>
      <c r="C27" s="843">
        <v>1929526</v>
      </c>
      <c r="D27" s="843">
        <v>1181766</v>
      </c>
      <c r="E27" s="843">
        <v>1084513</v>
      </c>
      <c r="F27" s="843">
        <v>581062</v>
      </c>
      <c r="G27" s="843">
        <v>1694585</v>
      </c>
      <c r="H27" s="843">
        <v>945736</v>
      </c>
      <c r="I27" s="843">
        <v>1172122</v>
      </c>
      <c r="J27" s="843">
        <v>1182222</v>
      </c>
      <c r="K27" s="843">
        <v>1178980</v>
      </c>
      <c r="L27" s="843">
        <v>2439646</v>
      </c>
      <c r="M27" s="843">
        <v>1009811</v>
      </c>
      <c r="N27" s="843">
        <v>1536294</v>
      </c>
      <c r="O27" s="843">
        <v>1242768</v>
      </c>
      <c r="P27" s="843">
        <v>5569</v>
      </c>
      <c r="Q27" s="842">
        <f t="shared" si="1"/>
        <v>20729787</v>
      </c>
    </row>
    <row r="28" spans="1:17" x14ac:dyDescent="0.2">
      <c r="A28" s="841" t="s">
        <v>2954</v>
      </c>
      <c r="B28" s="163"/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39"/>
      <c r="Q28" s="838"/>
    </row>
    <row r="29" spans="1:17" x14ac:dyDescent="0.2">
      <c r="A29" s="840" t="s">
        <v>3074</v>
      </c>
      <c r="B29" s="163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  <c r="O29" s="839"/>
      <c r="P29" s="839">
        <v>13898794</v>
      </c>
      <c r="Q29" s="838">
        <f>SUM(B29:P29)</f>
        <v>13898794</v>
      </c>
    </row>
    <row r="30" spans="1:17" x14ac:dyDescent="0.2">
      <c r="A30" s="840" t="s">
        <v>3073</v>
      </c>
      <c r="B30" s="163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>
        <v>6830993</v>
      </c>
      <c r="Q30" s="838">
        <f>SUM(B30:P30)</f>
        <v>6830993</v>
      </c>
    </row>
    <row r="31" spans="1:17" x14ac:dyDescent="0.2">
      <c r="A31" s="845" t="s">
        <v>3075</v>
      </c>
      <c r="B31" s="844">
        <v>1003670</v>
      </c>
      <c r="C31" s="843">
        <v>375865</v>
      </c>
      <c r="D31" s="843">
        <v>310972</v>
      </c>
      <c r="E31" s="843">
        <v>326109</v>
      </c>
      <c r="F31" s="843">
        <v>73382</v>
      </c>
      <c r="G31" s="843">
        <v>391935</v>
      </c>
      <c r="H31" s="843">
        <v>222372</v>
      </c>
      <c r="I31" s="843">
        <v>303878</v>
      </c>
      <c r="J31" s="843">
        <v>177630</v>
      </c>
      <c r="K31" s="843">
        <v>153849</v>
      </c>
      <c r="L31" s="843">
        <v>511524</v>
      </c>
      <c r="M31" s="843">
        <v>212708</v>
      </c>
      <c r="N31" s="843">
        <v>387558</v>
      </c>
      <c r="O31" s="843">
        <v>172042</v>
      </c>
      <c r="P31" s="843">
        <v>18000</v>
      </c>
      <c r="Q31" s="842">
        <f>SUM(B31:P31)</f>
        <v>4641494</v>
      </c>
    </row>
    <row r="32" spans="1:17" x14ac:dyDescent="0.2">
      <c r="A32" s="841" t="s">
        <v>2954</v>
      </c>
      <c r="B32" s="163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839"/>
      <c r="O32" s="839"/>
      <c r="P32" s="839"/>
      <c r="Q32" s="838"/>
    </row>
    <row r="33" spans="1:17" x14ac:dyDescent="0.2">
      <c r="A33" s="840" t="s">
        <v>3074</v>
      </c>
      <c r="B33" s="163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>
        <v>2971369</v>
      </c>
      <c r="Q33" s="838">
        <f>SUM(B33:P33)</f>
        <v>2971369</v>
      </c>
    </row>
    <row r="34" spans="1:17" x14ac:dyDescent="0.2">
      <c r="A34" s="840" t="s">
        <v>3073</v>
      </c>
      <c r="B34" s="163"/>
      <c r="C34" s="839"/>
      <c r="D34" s="839"/>
      <c r="E34" s="839"/>
      <c r="F34" s="839"/>
      <c r="G34" s="839"/>
      <c r="H34" s="839"/>
      <c r="I34" s="839"/>
      <c r="J34" s="839"/>
      <c r="K34" s="839"/>
      <c r="L34" s="839"/>
      <c r="M34" s="839"/>
      <c r="N34" s="839"/>
      <c r="O34" s="839"/>
      <c r="P34" s="839">
        <v>1670125</v>
      </c>
      <c r="Q34" s="838">
        <f>SUM(B34:P34)</f>
        <v>1670125</v>
      </c>
    </row>
    <row r="35" spans="1:17" ht="13.5" thickBot="1" x14ac:dyDescent="0.25">
      <c r="A35" s="837" t="s">
        <v>3002</v>
      </c>
      <c r="B35" s="836">
        <v>0</v>
      </c>
      <c r="C35" s="835">
        <v>0</v>
      </c>
      <c r="D35" s="835">
        <v>0</v>
      </c>
      <c r="E35" s="835">
        <v>0</v>
      </c>
      <c r="F35" s="835">
        <v>0</v>
      </c>
      <c r="G35" s="835">
        <v>0</v>
      </c>
      <c r="H35" s="835">
        <v>0</v>
      </c>
      <c r="I35" s="835">
        <v>0</v>
      </c>
      <c r="J35" s="835">
        <v>0</v>
      </c>
      <c r="K35" s="835">
        <v>0</v>
      </c>
      <c r="L35" s="835">
        <v>0</v>
      </c>
      <c r="M35" s="835">
        <v>0</v>
      </c>
      <c r="N35" s="835">
        <v>0</v>
      </c>
      <c r="O35" s="835">
        <v>0</v>
      </c>
      <c r="P35" s="835">
        <v>57021</v>
      </c>
      <c r="Q35" s="834">
        <f>SUM(B35:P35)</f>
        <v>57021</v>
      </c>
    </row>
    <row r="36" spans="1:17" ht="13.5" thickBot="1" x14ac:dyDescent="0.25">
      <c r="A36" s="381" t="s">
        <v>3072</v>
      </c>
      <c r="B36" s="833">
        <f t="shared" ref="B36:Q36" si="2">SUM(B7:B9,B23:B27,B31,B35)</f>
        <v>34390697</v>
      </c>
      <c r="C36" s="832">
        <f t="shared" si="2"/>
        <v>11699676</v>
      </c>
      <c r="D36" s="832">
        <f t="shared" si="2"/>
        <v>8315252</v>
      </c>
      <c r="E36" s="832">
        <f t="shared" si="2"/>
        <v>8668001</v>
      </c>
      <c r="F36" s="832">
        <f t="shared" si="2"/>
        <v>4035449</v>
      </c>
      <c r="G36" s="832">
        <f t="shared" si="2"/>
        <v>11213578</v>
      </c>
      <c r="H36" s="832">
        <f t="shared" si="2"/>
        <v>6445875</v>
      </c>
      <c r="I36" s="832">
        <f t="shared" si="2"/>
        <v>8743637</v>
      </c>
      <c r="J36" s="832">
        <f t="shared" si="2"/>
        <v>7572461</v>
      </c>
      <c r="K36" s="832">
        <f t="shared" si="2"/>
        <v>7229927</v>
      </c>
      <c r="L36" s="832">
        <f t="shared" si="2"/>
        <v>18032865</v>
      </c>
      <c r="M36" s="832">
        <f t="shared" si="2"/>
        <v>7281225</v>
      </c>
      <c r="N36" s="832">
        <f t="shared" si="2"/>
        <v>11091897</v>
      </c>
      <c r="O36" s="832">
        <f t="shared" si="2"/>
        <v>7416516</v>
      </c>
      <c r="P36" s="832">
        <f t="shared" si="2"/>
        <v>615082</v>
      </c>
      <c r="Q36" s="831">
        <f t="shared" si="2"/>
        <v>152752138</v>
      </c>
    </row>
  </sheetData>
  <printOptions horizontalCentered="1"/>
  <pageMargins left="0" right="0" top="0.78740157480314965" bottom="0.78740157480314965" header="0.31496062992125984" footer="0.31496062992125984"/>
  <pageSetup paperSize="9" scale="6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85" zoomScaleNormal="85" workbookViewId="0"/>
  </sheetViews>
  <sheetFormatPr defaultColWidth="20.140625" defaultRowHeight="12.75" x14ac:dyDescent="0.2"/>
  <cols>
    <col min="1" max="1" width="18.140625" style="127" customWidth="1"/>
    <col min="2" max="16" width="16.5703125" style="127" customWidth="1"/>
    <col min="17" max="16384" width="20.140625" style="127"/>
  </cols>
  <sheetData>
    <row r="1" spans="1:5" ht="15.75" x14ac:dyDescent="0.25">
      <c r="A1" s="153" t="s">
        <v>3209</v>
      </c>
    </row>
    <row r="2" spans="1:5" ht="15.75" x14ac:dyDescent="0.25">
      <c r="A2" s="153"/>
    </row>
    <row r="3" spans="1:5" ht="53.25" customHeight="1" x14ac:dyDescent="0.2">
      <c r="A3" s="1070" t="s">
        <v>3336</v>
      </c>
      <c r="B3" s="1070"/>
      <c r="C3" s="1070"/>
      <c r="D3" s="1070"/>
      <c r="E3" s="152"/>
    </row>
    <row r="4" spans="1:5" ht="13.5" thickBot="1" x14ac:dyDescent="0.25"/>
    <row r="5" spans="1:5" ht="13.5" thickBot="1" x14ac:dyDescent="0.25">
      <c r="A5" s="139" t="s">
        <v>597</v>
      </c>
      <c r="B5" s="151" t="s">
        <v>3012</v>
      </c>
      <c r="C5" s="150" t="s">
        <v>3013</v>
      </c>
      <c r="D5" s="149" t="s">
        <v>115</v>
      </c>
    </row>
    <row r="6" spans="1:5" x14ac:dyDescent="0.2">
      <c r="A6" s="138" t="s">
        <v>596</v>
      </c>
      <c r="B6" s="148">
        <v>2942974.5644999999</v>
      </c>
      <c r="C6" s="147">
        <v>2482134.6246499997</v>
      </c>
      <c r="D6" s="146">
        <f t="shared" ref="D6:D23" si="0">SUM(B6:C6)</f>
        <v>5425109.18915</v>
      </c>
    </row>
    <row r="7" spans="1:5" x14ac:dyDescent="0.2">
      <c r="A7" s="222" t="s">
        <v>595</v>
      </c>
      <c r="B7" s="163">
        <v>1486690.1907099998</v>
      </c>
      <c r="C7" s="162">
        <v>1201776.9507299999</v>
      </c>
      <c r="D7" s="156">
        <f t="shared" si="0"/>
        <v>2688467.1414399995</v>
      </c>
    </row>
    <row r="8" spans="1:5" x14ac:dyDescent="0.2">
      <c r="A8" s="222" t="s">
        <v>594</v>
      </c>
      <c r="B8" s="163">
        <v>1306397.2835199998</v>
      </c>
      <c r="C8" s="162">
        <v>1228274.10274</v>
      </c>
      <c r="D8" s="156">
        <f t="shared" si="0"/>
        <v>2534671.3862600001</v>
      </c>
    </row>
    <row r="9" spans="1:5" x14ac:dyDescent="0.2">
      <c r="A9" s="222" t="s">
        <v>593</v>
      </c>
      <c r="B9" s="163">
        <v>1224955.6185099999</v>
      </c>
      <c r="C9" s="162">
        <v>1383323.9492799998</v>
      </c>
      <c r="D9" s="156">
        <f t="shared" si="0"/>
        <v>2608279.5677899998</v>
      </c>
    </row>
    <row r="10" spans="1:5" x14ac:dyDescent="0.2">
      <c r="A10" s="222" t="s">
        <v>592</v>
      </c>
      <c r="B10" s="163">
        <v>1453421.7082200004</v>
      </c>
      <c r="C10" s="162">
        <v>1836167.5865199999</v>
      </c>
      <c r="D10" s="156">
        <f t="shared" si="0"/>
        <v>3289589.2947400003</v>
      </c>
    </row>
    <row r="11" spans="1:5" x14ac:dyDescent="0.2">
      <c r="A11" s="222" t="s">
        <v>591</v>
      </c>
      <c r="B11" s="163">
        <v>1981301.1651700002</v>
      </c>
      <c r="C11" s="162">
        <v>2820405.5764600001</v>
      </c>
      <c r="D11" s="156">
        <f t="shared" si="0"/>
        <v>4801706.7416300001</v>
      </c>
    </row>
    <row r="12" spans="1:5" x14ac:dyDescent="0.2">
      <c r="A12" s="222" t="s">
        <v>590</v>
      </c>
      <c r="B12" s="163">
        <v>2367337.20627</v>
      </c>
      <c r="C12" s="162">
        <v>3259524.8372900002</v>
      </c>
      <c r="D12" s="156">
        <f t="shared" si="0"/>
        <v>5626862.0435600001</v>
      </c>
    </row>
    <row r="13" spans="1:5" x14ac:dyDescent="0.2">
      <c r="A13" s="222" t="s">
        <v>589</v>
      </c>
      <c r="B13" s="163">
        <v>3214513.9308199999</v>
      </c>
      <c r="C13" s="162">
        <v>3633845.6746899998</v>
      </c>
      <c r="D13" s="156">
        <f t="shared" si="0"/>
        <v>6848359.6055100001</v>
      </c>
    </row>
    <row r="14" spans="1:5" x14ac:dyDescent="0.2">
      <c r="A14" s="222" t="s">
        <v>588</v>
      </c>
      <c r="B14" s="163">
        <v>3530064.8723300002</v>
      </c>
      <c r="C14" s="162">
        <v>3756983.3211400006</v>
      </c>
      <c r="D14" s="156">
        <f t="shared" si="0"/>
        <v>7287048.1934700012</v>
      </c>
    </row>
    <row r="15" spans="1:5" x14ac:dyDescent="0.2">
      <c r="A15" s="222" t="s">
        <v>587</v>
      </c>
      <c r="B15" s="163">
        <v>3700007.7269699997</v>
      </c>
      <c r="C15" s="162">
        <v>3650963.5676899999</v>
      </c>
      <c r="D15" s="156">
        <f t="shared" si="0"/>
        <v>7350971.2946600001</v>
      </c>
    </row>
    <row r="16" spans="1:5" x14ac:dyDescent="0.2">
      <c r="A16" s="222" t="s">
        <v>586</v>
      </c>
      <c r="B16" s="163">
        <v>4685928.9354699999</v>
      </c>
      <c r="C16" s="162">
        <v>4361184.85953</v>
      </c>
      <c r="D16" s="156">
        <f t="shared" si="0"/>
        <v>9047113.7949999999</v>
      </c>
    </row>
    <row r="17" spans="1:16" x14ac:dyDescent="0.2">
      <c r="A17" s="222" t="s">
        <v>585</v>
      </c>
      <c r="B17" s="163">
        <v>5899539.5857200008</v>
      </c>
      <c r="C17" s="162">
        <v>5060036.7694000006</v>
      </c>
      <c r="D17" s="156">
        <f t="shared" si="0"/>
        <v>10959576.355120001</v>
      </c>
    </row>
    <row r="18" spans="1:16" x14ac:dyDescent="0.2">
      <c r="A18" s="222" t="s">
        <v>584</v>
      </c>
      <c r="B18" s="163">
        <v>8410025.5544199999</v>
      </c>
      <c r="C18" s="162">
        <v>6946702.278380001</v>
      </c>
      <c r="D18" s="156">
        <f t="shared" si="0"/>
        <v>15356727.832800001</v>
      </c>
    </row>
    <row r="19" spans="1:16" x14ac:dyDescent="0.2">
      <c r="A19" s="222" t="s">
        <v>583</v>
      </c>
      <c r="B19" s="163">
        <v>10050157.120269999</v>
      </c>
      <c r="C19" s="162">
        <v>8727970.57326</v>
      </c>
      <c r="D19" s="156">
        <f t="shared" si="0"/>
        <v>18778127.693530001</v>
      </c>
    </row>
    <row r="20" spans="1:16" x14ac:dyDescent="0.2">
      <c r="A20" s="222" t="s">
        <v>582</v>
      </c>
      <c r="B20" s="163">
        <v>8608638.8665800001</v>
      </c>
      <c r="C20" s="162">
        <v>8793306.6080000009</v>
      </c>
      <c r="D20" s="156">
        <f t="shared" si="0"/>
        <v>17401945.474580001</v>
      </c>
    </row>
    <row r="21" spans="1:16" x14ac:dyDescent="0.2">
      <c r="A21" s="222" t="s">
        <v>581</v>
      </c>
      <c r="B21" s="163">
        <v>5869249.4548300002</v>
      </c>
      <c r="C21" s="162">
        <v>7308546.3462900007</v>
      </c>
      <c r="D21" s="156">
        <f t="shared" si="0"/>
        <v>13177795.801120002</v>
      </c>
    </row>
    <row r="22" spans="1:16" x14ac:dyDescent="0.2">
      <c r="A22" s="222" t="s">
        <v>580</v>
      </c>
      <c r="B22" s="163">
        <v>4042486.3401899999</v>
      </c>
      <c r="C22" s="162">
        <v>6506546.4654099997</v>
      </c>
      <c r="D22" s="156">
        <f t="shared" si="0"/>
        <v>10549032.805599999</v>
      </c>
    </row>
    <row r="23" spans="1:16" ht="13.5" thickBot="1" x14ac:dyDescent="0.25">
      <c r="A23" s="161" t="s">
        <v>579</v>
      </c>
      <c r="B23" s="145">
        <v>2898109.8335299995</v>
      </c>
      <c r="C23" s="160">
        <v>6964635.2429999998</v>
      </c>
      <c r="D23" s="159">
        <f t="shared" si="0"/>
        <v>9862745.0765299983</v>
      </c>
    </row>
    <row r="24" spans="1:16" ht="13.5" thickBot="1" x14ac:dyDescent="0.25">
      <c r="A24" s="144" t="s">
        <v>115</v>
      </c>
      <c r="B24" s="143">
        <f>SUM(B6:B23)</f>
        <v>73671799.958029985</v>
      </c>
      <c r="C24" s="142">
        <f>SUM(C6:C23)</f>
        <v>79922329.334460005</v>
      </c>
      <c r="D24" s="141">
        <f>SUM(D6:D23)</f>
        <v>153594129.29249001</v>
      </c>
    </row>
    <row r="26" spans="1:16" ht="53.25" customHeight="1" x14ac:dyDescent="0.2">
      <c r="A26" s="1071" t="s">
        <v>598</v>
      </c>
      <c r="B26" s="1071"/>
      <c r="C26" s="1071"/>
      <c r="D26" s="1071"/>
    </row>
    <row r="29" spans="1:16" x14ac:dyDescent="0.2">
      <c r="A29" s="140" t="s">
        <v>3337</v>
      </c>
    </row>
    <row r="30" spans="1:16" ht="13.5" thickBot="1" x14ac:dyDescent="0.25"/>
    <row r="31" spans="1:16" ht="26.25" thickBot="1" x14ac:dyDescent="0.25">
      <c r="A31" s="139" t="s">
        <v>597</v>
      </c>
      <c r="B31" s="104" t="s">
        <v>121</v>
      </c>
      <c r="C31" s="105" t="s">
        <v>123</v>
      </c>
      <c r="D31" s="105" t="s">
        <v>124</v>
      </c>
      <c r="E31" s="105" t="s">
        <v>125</v>
      </c>
      <c r="F31" s="105" t="s">
        <v>126</v>
      </c>
      <c r="G31" s="105" t="s">
        <v>127</v>
      </c>
      <c r="H31" s="105" t="s">
        <v>128</v>
      </c>
      <c r="I31" s="105" t="s">
        <v>129</v>
      </c>
      <c r="J31" s="105" t="s">
        <v>130</v>
      </c>
      <c r="K31" s="105" t="s">
        <v>131</v>
      </c>
      <c r="L31" s="105" t="s">
        <v>132</v>
      </c>
      <c r="M31" s="105" t="s">
        <v>133</v>
      </c>
      <c r="N31" s="105" t="s">
        <v>134</v>
      </c>
      <c r="O31" s="105" t="s">
        <v>135</v>
      </c>
      <c r="P31" s="106" t="s">
        <v>115</v>
      </c>
    </row>
    <row r="32" spans="1:16" x14ac:dyDescent="0.2">
      <c r="A32" s="138" t="s">
        <v>596</v>
      </c>
      <c r="B32" s="137">
        <v>433124.27532999997</v>
      </c>
      <c r="C32" s="136">
        <v>404968.32514999999</v>
      </c>
      <c r="D32" s="136">
        <v>179443.63274</v>
      </c>
      <c r="E32" s="136">
        <v>181152.77236</v>
      </c>
      <c r="F32" s="136">
        <v>87330.806349999999</v>
      </c>
      <c r="G32" s="136">
        <v>269125.78685999999</v>
      </c>
      <c r="H32" s="136">
        <v>172151.54214000001</v>
      </c>
      <c r="I32" s="136">
        <v>132668.81656000001</v>
      </c>
      <c r="J32" s="136">
        <v>179785.21448</v>
      </c>
      <c r="K32" s="136">
        <v>170196.1249</v>
      </c>
      <c r="L32" s="136">
        <v>296341.06718000001</v>
      </c>
      <c r="M32" s="136">
        <v>104424.69371000001</v>
      </c>
      <c r="N32" s="136">
        <v>164388.90474999999</v>
      </c>
      <c r="O32" s="157">
        <v>167872.60199</v>
      </c>
      <c r="P32" s="135">
        <f t="shared" ref="P32:P49" si="1">SUM(B32:O32)</f>
        <v>2942974.5644999999</v>
      </c>
    </row>
    <row r="33" spans="1:16" x14ac:dyDescent="0.2">
      <c r="A33" s="222" t="s">
        <v>595</v>
      </c>
      <c r="B33" s="158">
        <v>210881.85079999999</v>
      </c>
      <c r="C33" s="157">
        <v>198852.67528</v>
      </c>
      <c r="D33" s="157">
        <v>86096.828760000004</v>
      </c>
      <c r="E33" s="157">
        <v>78912.205100000006</v>
      </c>
      <c r="F33" s="157">
        <v>49621.891049999998</v>
      </c>
      <c r="G33" s="157">
        <v>155868.33124</v>
      </c>
      <c r="H33" s="157">
        <v>80829.632389999999</v>
      </c>
      <c r="I33" s="157">
        <v>68378.63751</v>
      </c>
      <c r="J33" s="157">
        <v>96511.139970000004</v>
      </c>
      <c r="K33" s="157">
        <v>85566.706219999993</v>
      </c>
      <c r="L33" s="157">
        <v>173523.09351999999</v>
      </c>
      <c r="M33" s="157">
        <v>46130.874129999997</v>
      </c>
      <c r="N33" s="157">
        <v>78191.591820000001</v>
      </c>
      <c r="O33" s="157">
        <v>77324.732919999995</v>
      </c>
      <c r="P33" s="156">
        <f t="shared" si="1"/>
        <v>1486690.1907099998</v>
      </c>
    </row>
    <row r="34" spans="1:16" x14ac:dyDescent="0.2">
      <c r="A34" s="223" t="s">
        <v>594</v>
      </c>
      <c r="B34" s="158">
        <v>129347.84328</v>
      </c>
      <c r="C34" s="157">
        <v>179126.66208000001</v>
      </c>
      <c r="D34" s="157">
        <v>102149.50565000001</v>
      </c>
      <c r="E34" s="157">
        <v>66249.563890000005</v>
      </c>
      <c r="F34" s="157">
        <v>39799.360410000001</v>
      </c>
      <c r="G34" s="157">
        <v>153852.486</v>
      </c>
      <c r="H34" s="157">
        <v>76888.007870000001</v>
      </c>
      <c r="I34" s="157">
        <v>69377.458700000003</v>
      </c>
      <c r="J34" s="157">
        <v>73862.196809999994</v>
      </c>
      <c r="K34" s="157">
        <v>87236.204509999996</v>
      </c>
      <c r="L34" s="157">
        <v>141724.38583000001</v>
      </c>
      <c r="M34" s="157">
        <v>44208.427909999999</v>
      </c>
      <c r="N34" s="157">
        <v>67833.502380000005</v>
      </c>
      <c r="O34" s="157">
        <v>74741.678199999995</v>
      </c>
      <c r="P34" s="156">
        <f t="shared" si="1"/>
        <v>1306397.2835199998</v>
      </c>
    </row>
    <row r="35" spans="1:16" x14ac:dyDescent="0.2">
      <c r="A35" s="223" t="s">
        <v>593</v>
      </c>
      <c r="B35" s="158">
        <v>122008.48067999999</v>
      </c>
      <c r="C35" s="157">
        <v>153347.60451999999</v>
      </c>
      <c r="D35" s="157">
        <v>84367.148050000003</v>
      </c>
      <c r="E35" s="157">
        <v>80527.794630000004</v>
      </c>
      <c r="F35" s="157">
        <v>35895.958299999998</v>
      </c>
      <c r="G35" s="157">
        <v>124614.19532</v>
      </c>
      <c r="H35" s="157">
        <v>69210.880820000006</v>
      </c>
      <c r="I35" s="157">
        <v>66190.881840000002</v>
      </c>
      <c r="J35" s="157">
        <v>81230.283500000005</v>
      </c>
      <c r="K35" s="157">
        <v>89896.59835</v>
      </c>
      <c r="L35" s="157">
        <v>134183.46307</v>
      </c>
      <c r="M35" s="157">
        <v>42496.657679999997</v>
      </c>
      <c r="N35" s="157">
        <v>75027.010280000002</v>
      </c>
      <c r="O35" s="157">
        <v>65958.661470000006</v>
      </c>
      <c r="P35" s="156">
        <f t="shared" si="1"/>
        <v>1224955.6185099999</v>
      </c>
    </row>
    <row r="36" spans="1:16" x14ac:dyDescent="0.2">
      <c r="A36" s="223" t="s">
        <v>592</v>
      </c>
      <c r="B36" s="158">
        <v>155942.86822</v>
      </c>
      <c r="C36" s="157">
        <v>189630.80901</v>
      </c>
      <c r="D36" s="157">
        <v>101990.11718</v>
      </c>
      <c r="E36" s="157">
        <v>116559.88798</v>
      </c>
      <c r="F36" s="157">
        <v>43479.996980000004</v>
      </c>
      <c r="G36" s="157">
        <v>147807.65150000001</v>
      </c>
      <c r="H36" s="157">
        <v>77713.798609999998</v>
      </c>
      <c r="I36" s="157">
        <v>75033.879629999996</v>
      </c>
      <c r="J36" s="157">
        <v>86368.088799999998</v>
      </c>
      <c r="K36" s="157">
        <v>95487.692599999995</v>
      </c>
      <c r="L36" s="157">
        <v>145166.11708</v>
      </c>
      <c r="M36" s="157">
        <v>61158.471080000003</v>
      </c>
      <c r="N36" s="157">
        <v>81161.198730000004</v>
      </c>
      <c r="O36" s="157">
        <v>75921.130820000006</v>
      </c>
      <c r="P36" s="156">
        <f t="shared" si="1"/>
        <v>1453421.7082200004</v>
      </c>
    </row>
    <row r="37" spans="1:16" x14ac:dyDescent="0.2">
      <c r="A37" s="223" t="s">
        <v>591</v>
      </c>
      <c r="B37" s="158">
        <v>285466.25218000001</v>
      </c>
      <c r="C37" s="157">
        <v>232888.12134000001</v>
      </c>
      <c r="D37" s="157">
        <v>113910.59944000001</v>
      </c>
      <c r="E37" s="157">
        <v>130834.24120999999</v>
      </c>
      <c r="F37" s="157">
        <v>67586.562430000005</v>
      </c>
      <c r="G37" s="157">
        <v>188134.93596999999</v>
      </c>
      <c r="H37" s="157">
        <v>96864.330709999995</v>
      </c>
      <c r="I37" s="157">
        <v>97432.994600000005</v>
      </c>
      <c r="J37" s="157">
        <v>112274.17908</v>
      </c>
      <c r="K37" s="157">
        <v>114563.97994</v>
      </c>
      <c r="L37" s="157">
        <v>210546.27286999999</v>
      </c>
      <c r="M37" s="157">
        <v>93112.304770000002</v>
      </c>
      <c r="N37" s="157">
        <v>131290.30647000001</v>
      </c>
      <c r="O37" s="157">
        <v>106396.08416</v>
      </c>
      <c r="P37" s="156">
        <f t="shared" si="1"/>
        <v>1981301.1651700002</v>
      </c>
    </row>
    <row r="38" spans="1:16" x14ac:dyDescent="0.2">
      <c r="A38" s="223" t="s">
        <v>590</v>
      </c>
      <c r="B38" s="158">
        <v>383587.79872999998</v>
      </c>
      <c r="C38" s="157">
        <v>310619.16142000002</v>
      </c>
      <c r="D38" s="157">
        <v>133536.60806</v>
      </c>
      <c r="E38" s="157">
        <v>136263.99265</v>
      </c>
      <c r="F38" s="157">
        <v>65657.787389999998</v>
      </c>
      <c r="G38" s="157">
        <v>193433.429</v>
      </c>
      <c r="H38" s="157">
        <v>103313.97526000001</v>
      </c>
      <c r="I38" s="157">
        <v>102263.46686</v>
      </c>
      <c r="J38" s="157">
        <v>146547.68687000001</v>
      </c>
      <c r="K38" s="157">
        <v>134946.49840000001</v>
      </c>
      <c r="L38" s="157">
        <v>288102.12297000003</v>
      </c>
      <c r="M38" s="157">
        <v>88600.723429999998</v>
      </c>
      <c r="N38" s="157">
        <v>145802.59898000001</v>
      </c>
      <c r="O38" s="157">
        <v>134661.35625000001</v>
      </c>
      <c r="P38" s="156">
        <f t="shared" si="1"/>
        <v>2367337.20627</v>
      </c>
    </row>
    <row r="39" spans="1:16" x14ac:dyDescent="0.2">
      <c r="A39" s="223" t="s">
        <v>589</v>
      </c>
      <c r="B39" s="158">
        <v>566858.91890000005</v>
      </c>
      <c r="C39" s="157">
        <v>437219.01850000001</v>
      </c>
      <c r="D39" s="157">
        <v>190127.93872999999</v>
      </c>
      <c r="E39" s="157">
        <v>164857.29618</v>
      </c>
      <c r="F39" s="157">
        <v>87784.179870000007</v>
      </c>
      <c r="G39" s="157">
        <v>267483.29405000003</v>
      </c>
      <c r="H39" s="157">
        <v>155618.19097</v>
      </c>
      <c r="I39" s="157">
        <v>142555.3523</v>
      </c>
      <c r="J39" s="157">
        <v>160086.15082000001</v>
      </c>
      <c r="K39" s="157">
        <v>185146.71656999999</v>
      </c>
      <c r="L39" s="157">
        <v>371491.80501000001</v>
      </c>
      <c r="M39" s="157">
        <v>121042.05507</v>
      </c>
      <c r="N39" s="157">
        <v>187392.08360000001</v>
      </c>
      <c r="O39" s="157">
        <v>176850.93025</v>
      </c>
      <c r="P39" s="156">
        <f t="shared" si="1"/>
        <v>3214513.9308199999</v>
      </c>
    </row>
    <row r="40" spans="1:16" x14ac:dyDescent="0.2">
      <c r="A40" s="223" t="s">
        <v>588</v>
      </c>
      <c r="B40" s="158">
        <v>546240.02428999997</v>
      </c>
      <c r="C40" s="157">
        <v>466876.37949999998</v>
      </c>
      <c r="D40" s="157">
        <v>189235.38402999999</v>
      </c>
      <c r="E40" s="157">
        <v>170227.74041</v>
      </c>
      <c r="F40" s="157">
        <v>105405.25242999999</v>
      </c>
      <c r="G40" s="157">
        <v>336432.63198000001</v>
      </c>
      <c r="H40" s="157">
        <v>179155.05533999999</v>
      </c>
      <c r="I40" s="157">
        <v>155378.30489</v>
      </c>
      <c r="J40" s="157">
        <v>182710.24043000001</v>
      </c>
      <c r="K40" s="157">
        <v>192971.99418000001</v>
      </c>
      <c r="L40" s="157">
        <v>405242.01046999998</v>
      </c>
      <c r="M40" s="157">
        <v>157158.97128</v>
      </c>
      <c r="N40" s="157">
        <v>258038.54693000001</v>
      </c>
      <c r="O40" s="157">
        <v>184992.33617</v>
      </c>
      <c r="P40" s="156">
        <f t="shared" si="1"/>
        <v>3530064.8723300002</v>
      </c>
    </row>
    <row r="41" spans="1:16" x14ac:dyDescent="0.2">
      <c r="A41" s="223" t="s">
        <v>587</v>
      </c>
      <c r="B41" s="158">
        <v>502555.51509</v>
      </c>
      <c r="C41" s="157">
        <v>469440.14588999999</v>
      </c>
      <c r="D41" s="157">
        <v>226666.11368000001</v>
      </c>
      <c r="E41" s="157">
        <v>212429.80400999999</v>
      </c>
      <c r="F41" s="157">
        <v>107330.70028999999</v>
      </c>
      <c r="G41" s="157">
        <v>354120.17816000001</v>
      </c>
      <c r="H41" s="157">
        <v>188277.05609</v>
      </c>
      <c r="I41" s="157">
        <v>176399.88203000001</v>
      </c>
      <c r="J41" s="157">
        <v>196604.84932000001</v>
      </c>
      <c r="K41" s="157">
        <v>207695.00177999999</v>
      </c>
      <c r="L41" s="157">
        <v>419304.00433999998</v>
      </c>
      <c r="M41" s="157">
        <v>165499.74217000001</v>
      </c>
      <c r="N41" s="157">
        <v>256638.63274999999</v>
      </c>
      <c r="O41" s="157">
        <v>217046.10136999999</v>
      </c>
      <c r="P41" s="156">
        <f t="shared" si="1"/>
        <v>3700007.7269699997</v>
      </c>
    </row>
    <row r="42" spans="1:16" x14ac:dyDescent="0.2">
      <c r="A42" s="223" t="s">
        <v>586</v>
      </c>
      <c r="B42" s="158">
        <v>612888.26653000002</v>
      </c>
      <c r="C42" s="157">
        <v>572289.24881000002</v>
      </c>
      <c r="D42" s="157">
        <v>295527.31682000001</v>
      </c>
      <c r="E42" s="157">
        <v>252213.88746999999</v>
      </c>
      <c r="F42" s="157">
        <v>163990.40536999999</v>
      </c>
      <c r="G42" s="157">
        <v>471266.65554000001</v>
      </c>
      <c r="H42" s="157">
        <v>215691.15976000001</v>
      </c>
      <c r="I42" s="157">
        <v>229982.35702</v>
      </c>
      <c r="J42" s="157">
        <v>250542.59516</v>
      </c>
      <c r="K42" s="157">
        <v>274178.40873000002</v>
      </c>
      <c r="L42" s="157">
        <v>477992.60736999998</v>
      </c>
      <c r="M42" s="157">
        <v>229377.42921</v>
      </c>
      <c r="N42" s="157">
        <v>359200.10894000001</v>
      </c>
      <c r="O42" s="157">
        <v>280788.48874</v>
      </c>
      <c r="P42" s="156">
        <f t="shared" si="1"/>
        <v>4685928.9354699999</v>
      </c>
    </row>
    <row r="43" spans="1:16" x14ac:dyDescent="0.2">
      <c r="A43" s="223" t="s">
        <v>585</v>
      </c>
      <c r="B43" s="158">
        <v>655175.67411000002</v>
      </c>
      <c r="C43" s="157">
        <v>713468.60481000005</v>
      </c>
      <c r="D43" s="157">
        <v>383457.15152999997</v>
      </c>
      <c r="E43" s="157">
        <v>309945.03532999998</v>
      </c>
      <c r="F43" s="157">
        <v>200516.92546999999</v>
      </c>
      <c r="G43" s="157">
        <v>546938.50982000004</v>
      </c>
      <c r="H43" s="157">
        <v>291186.99586000002</v>
      </c>
      <c r="I43" s="157">
        <v>308046.12845000002</v>
      </c>
      <c r="J43" s="157">
        <v>327535.57204</v>
      </c>
      <c r="K43" s="157">
        <v>374193.25601000001</v>
      </c>
      <c r="L43" s="157">
        <v>648153.23077000002</v>
      </c>
      <c r="M43" s="157">
        <v>299163.72071000002</v>
      </c>
      <c r="N43" s="157">
        <v>464576.86015000002</v>
      </c>
      <c r="O43" s="157">
        <v>377181.92066</v>
      </c>
      <c r="P43" s="156">
        <f t="shared" si="1"/>
        <v>5899539.5857200008</v>
      </c>
    </row>
    <row r="44" spans="1:16" x14ac:dyDescent="0.2">
      <c r="A44" s="223" t="s">
        <v>584</v>
      </c>
      <c r="B44" s="158">
        <v>1011036.9006000001</v>
      </c>
      <c r="C44" s="157">
        <v>1073876.0538300001</v>
      </c>
      <c r="D44" s="157">
        <v>500510.44082999998</v>
      </c>
      <c r="E44" s="157">
        <v>449212.08782999997</v>
      </c>
      <c r="F44" s="157">
        <v>262745.09206</v>
      </c>
      <c r="G44" s="157">
        <v>776610.76778999995</v>
      </c>
      <c r="H44" s="157">
        <v>428822.91587999999</v>
      </c>
      <c r="I44" s="157">
        <v>442493.64189000003</v>
      </c>
      <c r="J44" s="157">
        <v>515216.80978000001</v>
      </c>
      <c r="K44" s="157">
        <v>475138.14980999997</v>
      </c>
      <c r="L44" s="157">
        <v>900193.79822</v>
      </c>
      <c r="M44" s="157">
        <v>423112.41769999999</v>
      </c>
      <c r="N44" s="157">
        <v>646567.58664999995</v>
      </c>
      <c r="O44" s="157">
        <v>504488.89155</v>
      </c>
      <c r="P44" s="156">
        <f t="shared" si="1"/>
        <v>8410025.5544199999</v>
      </c>
    </row>
    <row r="45" spans="1:16" x14ac:dyDescent="0.2">
      <c r="A45" s="223" t="s">
        <v>583</v>
      </c>
      <c r="B45" s="158">
        <v>1232679.2256700001</v>
      </c>
      <c r="C45" s="157">
        <v>1309980.8738899999</v>
      </c>
      <c r="D45" s="157">
        <v>613642.28769999999</v>
      </c>
      <c r="E45" s="157">
        <v>501201.49946999998</v>
      </c>
      <c r="F45" s="157">
        <v>340148.78122</v>
      </c>
      <c r="G45" s="157">
        <v>977604.16602999996</v>
      </c>
      <c r="H45" s="157">
        <v>587382.23485999997</v>
      </c>
      <c r="I45" s="157">
        <v>518299.82543999999</v>
      </c>
      <c r="J45" s="157">
        <v>588621.73395999998</v>
      </c>
      <c r="K45" s="157">
        <v>565335.25301999995</v>
      </c>
      <c r="L45" s="157">
        <v>1012163.82703</v>
      </c>
      <c r="M45" s="157">
        <v>497441.49268000002</v>
      </c>
      <c r="N45" s="157">
        <v>730852.74776000006</v>
      </c>
      <c r="O45" s="157">
        <v>574803.17154000001</v>
      </c>
      <c r="P45" s="156">
        <f t="shared" si="1"/>
        <v>10050157.120269999</v>
      </c>
    </row>
    <row r="46" spans="1:16" x14ac:dyDescent="0.2">
      <c r="A46" s="223" t="s">
        <v>582</v>
      </c>
      <c r="B46" s="158">
        <v>1200588.3653599999</v>
      </c>
      <c r="C46" s="157">
        <v>1102655.36576</v>
      </c>
      <c r="D46" s="157">
        <v>502451.82805000001</v>
      </c>
      <c r="E46" s="157">
        <v>436076.90262000001</v>
      </c>
      <c r="F46" s="157">
        <v>260751.21627</v>
      </c>
      <c r="G46" s="157">
        <v>711088.22363999998</v>
      </c>
      <c r="H46" s="157">
        <v>434054.60084999999</v>
      </c>
      <c r="I46" s="157">
        <v>468232.84086</v>
      </c>
      <c r="J46" s="157">
        <v>491251.62157000002</v>
      </c>
      <c r="K46" s="157">
        <v>483612.03021</v>
      </c>
      <c r="L46" s="157">
        <v>955905.28182999999</v>
      </c>
      <c r="M46" s="157">
        <v>417256.91592</v>
      </c>
      <c r="N46" s="157">
        <v>657016.85817999998</v>
      </c>
      <c r="O46" s="157">
        <v>487696.81546000001</v>
      </c>
      <c r="P46" s="156">
        <f t="shared" si="1"/>
        <v>8608638.8665800001</v>
      </c>
    </row>
    <row r="47" spans="1:16" x14ac:dyDescent="0.2">
      <c r="A47" s="223" t="s">
        <v>581</v>
      </c>
      <c r="B47" s="158">
        <v>741562.14341000002</v>
      </c>
      <c r="C47" s="157">
        <v>710937.47733999998</v>
      </c>
      <c r="D47" s="157">
        <v>343494.17332</v>
      </c>
      <c r="E47" s="157">
        <v>307797.18193000002</v>
      </c>
      <c r="F47" s="157">
        <v>182188.21820999999</v>
      </c>
      <c r="G47" s="157">
        <v>490069.91428000003</v>
      </c>
      <c r="H47" s="157">
        <v>289293.98067999998</v>
      </c>
      <c r="I47" s="157">
        <v>301327.62810999999</v>
      </c>
      <c r="J47" s="157">
        <v>331406.81238000002</v>
      </c>
      <c r="K47" s="157">
        <v>352569.05906</v>
      </c>
      <c r="L47" s="157">
        <v>656568.09212000004</v>
      </c>
      <c r="M47" s="157">
        <v>310488.49758000002</v>
      </c>
      <c r="N47" s="157">
        <v>495336.49546000001</v>
      </c>
      <c r="O47" s="157">
        <v>356209.78094999999</v>
      </c>
      <c r="P47" s="156">
        <f t="shared" si="1"/>
        <v>5869249.4548300002</v>
      </c>
    </row>
    <row r="48" spans="1:16" x14ac:dyDescent="0.2">
      <c r="A48" s="223" t="s">
        <v>580</v>
      </c>
      <c r="B48" s="158">
        <v>555270.75768000004</v>
      </c>
      <c r="C48" s="157">
        <v>473190.71763999999</v>
      </c>
      <c r="D48" s="157">
        <v>239661.64611</v>
      </c>
      <c r="E48" s="157">
        <v>215794.64876000001</v>
      </c>
      <c r="F48" s="157">
        <v>128118.17345</v>
      </c>
      <c r="G48" s="157">
        <v>292505.47089</v>
      </c>
      <c r="H48" s="157">
        <v>186512.01876000001</v>
      </c>
      <c r="I48" s="157">
        <v>227496.47180999999</v>
      </c>
      <c r="J48" s="157">
        <v>256452.54728999999</v>
      </c>
      <c r="K48" s="157">
        <v>237914.48504999999</v>
      </c>
      <c r="L48" s="157">
        <v>459100.08395</v>
      </c>
      <c r="M48" s="157">
        <v>226176.20522</v>
      </c>
      <c r="N48" s="157">
        <v>304162.95059999998</v>
      </c>
      <c r="O48" s="157">
        <v>240130.16297999999</v>
      </c>
      <c r="P48" s="156">
        <f t="shared" si="1"/>
        <v>4042486.3401899999</v>
      </c>
    </row>
    <row r="49" spans="1:16" ht="13.5" thickBot="1" x14ac:dyDescent="0.25">
      <c r="A49" s="155" t="s">
        <v>579</v>
      </c>
      <c r="B49" s="133">
        <v>481906.00189999997</v>
      </c>
      <c r="C49" s="154">
        <v>339042.88709999999</v>
      </c>
      <c r="D49" s="154">
        <v>166155.41787999999</v>
      </c>
      <c r="E49" s="154">
        <v>147732.47586999999</v>
      </c>
      <c r="F49" s="154">
        <v>82197.799589999995</v>
      </c>
      <c r="G49" s="154">
        <v>167219.43590000001</v>
      </c>
      <c r="H49" s="154">
        <v>116678.32521</v>
      </c>
      <c r="I49" s="154">
        <v>170250.36846</v>
      </c>
      <c r="J49" s="154">
        <v>188144.50143999999</v>
      </c>
      <c r="K49" s="154">
        <v>168311.91532</v>
      </c>
      <c r="L49" s="154">
        <v>340334.65370000002</v>
      </c>
      <c r="M49" s="154">
        <v>161622.42694999999</v>
      </c>
      <c r="N49" s="154">
        <v>209410.06938</v>
      </c>
      <c r="O49" s="154">
        <v>159103.55483000001</v>
      </c>
      <c r="P49" s="132">
        <f t="shared" si="1"/>
        <v>2898109.8335299995</v>
      </c>
    </row>
    <row r="50" spans="1:16" ht="13.5" thickBot="1" x14ac:dyDescent="0.25">
      <c r="A50" s="131" t="s">
        <v>115</v>
      </c>
      <c r="B50" s="130">
        <f t="shared" ref="B50:P50" si="2">SUM(B32:B49)</f>
        <v>9827121.1627600025</v>
      </c>
      <c r="C50" s="129">
        <f t="shared" si="2"/>
        <v>9338410.1318699997</v>
      </c>
      <c r="D50" s="129">
        <f t="shared" si="2"/>
        <v>4452424.1385599999</v>
      </c>
      <c r="E50" s="129">
        <f t="shared" si="2"/>
        <v>3957989.0177000007</v>
      </c>
      <c r="F50" s="129">
        <f t="shared" si="2"/>
        <v>2310549.10714</v>
      </c>
      <c r="G50" s="129">
        <f t="shared" si="2"/>
        <v>6624176.0639700005</v>
      </c>
      <c r="H50" s="129">
        <f t="shared" si="2"/>
        <v>3749644.70206</v>
      </c>
      <c r="I50" s="129">
        <f t="shared" si="2"/>
        <v>3751808.9369600001</v>
      </c>
      <c r="J50" s="129">
        <f t="shared" si="2"/>
        <v>4265152.2237</v>
      </c>
      <c r="K50" s="129">
        <f t="shared" si="2"/>
        <v>4294960.0746599995</v>
      </c>
      <c r="L50" s="129">
        <f t="shared" si="2"/>
        <v>8036035.9173299996</v>
      </c>
      <c r="M50" s="129">
        <f t="shared" si="2"/>
        <v>3488472.0272000004</v>
      </c>
      <c r="N50" s="129">
        <f t="shared" si="2"/>
        <v>5312888.0538100004</v>
      </c>
      <c r="O50" s="129">
        <f t="shared" si="2"/>
        <v>4262168.4003100004</v>
      </c>
      <c r="P50" s="128">
        <f t="shared" si="2"/>
        <v>73671799.958029985</v>
      </c>
    </row>
    <row r="53" spans="1:16" x14ac:dyDescent="0.2">
      <c r="A53" s="140" t="s">
        <v>3338</v>
      </c>
    </row>
    <row r="54" spans="1:16" ht="13.5" thickBot="1" x14ac:dyDescent="0.25"/>
    <row r="55" spans="1:16" ht="26.25" thickBot="1" x14ac:dyDescent="0.25">
      <c r="A55" s="139" t="s">
        <v>597</v>
      </c>
      <c r="B55" s="104" t="s">
        <v>121</v>
      </c>
      <c r="C55" s="105" t="s">
        <v>123</v>
      </c>
      <c r="D55" s="105" t="s">
        <v>124</v>
      </c>
      <c r="E55" s="105" t="s">
        <v>125</v>
      </c>
      <c r="F55" s="105" t="s">
        <v>126</v>
      </c>
      <c r="G55" s="105" t="s">
        <v>127</v>
      </c>
      <c r="H55" s="105" t="s">
        <v>128</v>
      </c>
      <c r="I55" s="105" t="s">
        <v>129</v>
      </c>
      <c r="J55" s="105" t="s">
        <v>130</v>
      </c>
      <c r="K55" s="105" t="s">
        <v>131</v>
      </c>
      <c r="L55" s="105" t="s">
        <v>132</v>
      </c>
      <c r="M55" s="105" t="s">
        <v>133</v>
      </c>
      <c r="N55" s="105" t="s">
        <v>134</v>
      </c>
      <c r="O55" s="105" t="s">
        <v>135</v>
      </c>
      <c r="P55" s="106" t="s">
        <v>115</v>
      </c>
    </row>
    <row r="56" spans="1:16" x14ac:dyDescent="0.2">
      <c r="A56" s="138" t="s">
        <v>596</v>
      </c>
      <c r="B56" s="137">
        <v>361100.02328000002</v>
      </c>
      <c r="C56" s="136">
        <v>341038.17379999999</v>
      </c>
      <c r="D56" s="136">
        <v>156226.72203999999</v>
      </c>
      <c r="E56" s="136">
        <v>153444.20678000001</v>
      </c>
      <c r="F56" s="136">
        <v>77355.636979999996</v>
      </c>
      <c r="G56" s="136">
        <v>251115.01311999999</v>
      </c>
      <c r="H56" s="136">
        <v>137489.49939000001</v>
      </c>
      <c r="I56" s="136">
        <v>117932.80567</v>
      </c>
      <c r="J56" s="136">
        <v>139292.42269000001</v>
      </c>
      <c r="K56" s="136">
        <v>165597.46431000001</v>
      </c>
      <c r="L56" s="136">
        <v>246303.53281999999</v>
      </c>
      <c r="M56" s="136">
        <v>77651.576419999998</v>
      </c>
      <c r="N56" s="136">
        <v>115526.52151999999</v>
      </c>
      <c r="O56" s="157">
        <v>142061.02583</v>
      </c>
      <c r="P56" s="135">
        <f t="shared" ref="P56:P73" si="3">SUM(B56:O56)</f>
        <v>2482134.6246499997</v>
      </c>
    </row>
    <row r="57" spans="1:16" x14ac:dyDescent="0.2">
      <c r="A57" s="222" t="s">
        <v>595</v>
      </c>
      <c r="B57" s="158">
        <v>146697.62205999999</v>
      </c>
      <c r="C57" s="157">
        <v>164325.77838</v>
      </c>
      <c r="D57" s="157">
        <v>77120.374920000002</v>
      </c>
      <c r="E57" s="157">
        <v>68254.411389999994</v>
      </c>
      <c r="F57" s="157">
        <v>38332.501279999997</v>
      </c>
      <c r="G57" s="157">
        <v>140572.44493</v>
      </c>
      <c r="H57" s="157">
        <v>69023.934959999999</v>
      </c>
      <c r="I57" s="157">
        <v>57388.137719999999</v>
      </c>
      <c r="J57" s="157">
        <v>72006.764869999999</v>
      </c>
      <c r="K57" s="157">
        <v>74455.671679999999</v>
      </c>
      <c r="L57" s="157">
        <v>130168.00111</v>
      </c>
      <c r="M57" s="157">
        <v>36012.984629999999</v>
      </c>
      <c r="N57" s="157">
        <v>61760.954019999997</v>
      </c>
      <c r="O57" s="157">
        <v>65657.368780000004</v>
      </c>
      <c r="P57" s="156">
        <f t="shared" si="3"/>
        <v>1201776.9507299999</v>
      </c>
    </row>
    <row r="58" spans="1:16" x14ac:dyDescent="0.2">
      <c r="A58" s="223" t="s">
        <v>594</v>
      </c>
      <c r="B58" s="158">
        <v>123884.42832000001</v>
      </c>
      <c r="C58" s="157">
        <v>155998.83465999999</v>
      </c>
      <c r="D58" s="157">
        <v>83099.774720000001</v>
      </c>
      <c r="E58" s="157">
        <v>81084.135739999998</v>
      </c>
      <c r="F58" s="157">
        <v>36299.437980000002</v>
      </c>
      <c r="G58" s="157">
        <v>140465.93598000001</v>
      </c>
      <c r="H58" s="157">
        <v>71450.893920000002</v>
      </c>
      <c r="I58" s="157">
        <v>68211.533970000004</v>
      </c>
      <c r="J58" s="157">
        <v>78098.289090000006</v>
      </c>
      <c r="K58" s="157">
        <v>86762.269799999995</v>
      </c>
      <c r="L58" s="157">
        <v>125789.1793</v>
      </c>
      <c r="M58" s="157">
        <v>41312.4113</v>
      </c>
      <c r="N58" s="157">
        <v>62586.8056</v>
      </c>
      <c r="O58" s="157">
        <v>73230.172359999997</v>
      </c>
      <c r="P58" s="156">
        <f t="shared" si="3"/>
        <v>1228274.10274</v>
      </c>
    </row>
    <row r="59" spans="1:16" x14ac:dyDescent="0.2">
      <c r="A59" s="223" t="s">
        <v>593</v>
      </c>
      <c r="B59" s="158">
        <v>142801.06448999999</v>
      </c>
      <c r="C59" s="157">
        <v>183634.03018999999</v>
      </c>
      <c r="D59" s="157">
        <v>104883.54143</v>
      </c>
      <c r="E59" s="157">
        <v>74380.510569999999</v>
      </c>
      <c r="F59" s="157">
        <v>45145.209040000002</v>
      </c>
      <c r="G59" s="157">
        <v>157553.65646999999</v>
      </c>
      <c r="H59" s="157">
        <v>81021.428169999999</v>
      </c>
      <c r="I59" s="157">
        <v>76366.571890000007</v>
      </c>
      <c r="J59" s="157">
        <v>95069.318790000005</v>
      </c>
      <c r="K59" s="157">
        <v>86430.343380000006</v>
      </c>
      <c r="L59" s="157">
        <v>134893.42637999999</v>
      </c>
      <c r="M59" s="157">
        <v>49380.5245</v>
      </c>
      <c r="N59" s="157">
        <v>74006.511580000006</v>
      </c>
      <c r="O59" s="157">
        <v>77757.812399999995</v>
      </c>
      <c r="P59" s="156">
        <f t="shared" si="3"/>
        <v>1383323.9492799998</v>
      </c>
    </row>
    <row r="60" spans="1:16" x14ac:dyDescent="0.2">
      <c r="A60" s="223" t="s">
        <v>592</v>
      </c>
      <c r="B60" s="158">
        <v>212476.90466999999</v>
      </c>
      <c r="C60" s="157">
        <v>227439.53328999999</v>
      </c>
      <c r="D60" s="157">
        <v>124947.08951999999</v>
      </c>
      <c r="E60" s="157">
        <v>103329.87204</v>
      </c>
      <c r="F60" s="157">
        <v>59571.677129999996</v>
      </c>
      <c r="G60" s="157">
        <v>184294.98493999999</v>
      </c>
      <c r="H60" s="157">
        <v>102918.89036999999</v>
      </c>
      <c r="I60" s="157">
        <v>99149.00056</v>
      </c>
      <c r="J60" s="157">
        <v>129722.0033</v>
      </c>
      <c r="K60" s="157">
        <v>130583.25545</v>
      </c>
      <c r="L60" s="157">
        <v>190218.30755999999</v>
      </c>
      <c r="M60" s="157">
        <v>76908.625400000004</v>
      </c>
      <c r="N60" s="157">
        <v>98137.134690000006</v>
      </c>
      <c r="O60" s="157">
        <v>96470.3076</v>
      </c>
      <c r="P60" s="156">
        <f t="shared" si="3"/>
        <v>1836167.5865199999</v>
      </c>
    </row>
    <row r="61" spans="1:16" x14ac:dyDescent="0.2">
      <c r="A61" s="223" t="s">
        <v>591</v>
      </c>
      <c r="B61" s="158">
        <v>417713.72236999997</v>
      </c>
      <c r="C61" s="157">
        <v>353397.88065000001</v>
      </c>
      <c r="D61" s="157">
        <v>179350.66302000001</v>
      </c>
      <c r="E61" s="157">
        <v>162164.48642</v>
      </c>
      <c r="F61" s="157">
        <v>87794.403219999993</v>
      </c>
      <c r="G61" s="157">
        <v>262737.64814</v>
      </c>
      <c r="H61" s="157">
        <v>158528.15117</v>
      </c>
      <c r="I61" s="157">
        <v>146280.99541</v>
      </c>
      <c r="J61" s="157">
        <v>162622.66304000001</v>
      </c>
      <c r="K61" s="157">
        <v>171440.5913</v>
      </c>
      <c r="L61" s="157">
        <v>318503.66714999999</v>
      </c>
      <c r="M61" s="157">
        <v>102008.36608000001</v>
      </c>
      <c r="N61" s="157">
        <v>144117.83025</v>
      </c>
      <c r="O61" s="157">
        <v>153744.50824</v>
      </c>
      <c r="P61" s="156">
        <f t="shared" si="3"/>
        <v>2820405.5764600001</v>
      </c>
    </row>
    <row r="62" spans="1:16" x14ac:dyDescent="0.2">
      <c r="A62" s="223" t="s">
        <v>590</v>
      </c>
      <c r="B62" s="158">
        <v>581651.50916000002</v>
      </c>
      <c r="C62" s="157">
        <v>419719.84022999997</v>
      </c>
      <c r="D62" s="157">
        <v>195152.01665999999</v>
      </c>
      <c r="E62" s="157">
        <v>179708.27415000001</v>
      </c>
      <c r="F62" s="157">
        <v>100405.49821999999</v>
      </c>
      <c r="G62" s="157">
        <v>268007.19624999998</v>
      </c>
      <c r="H62" s="157">
        <v>161324.34009000001</v>
      </c>
      <c r="I62" s="157">
        <v>153625.4742</v>
      </c>
      <c r="J62" s="157">
        <v>190609.46119999999</v>
      </c>
      <c r="K62" s="157">
        <v>194096.82691999999</v>
      </c>
      <c r="L62" s="157">
        <v>388049.47459</v>
      </c>
      <c r="M62" s="157">
        <v>108368.55147999999</v>
      </c>
      <c r="N62" s="157">
        <v>150241.60454999999</v>
      </c>
      <c r="O62" s="157">
        <v>168564.76959000001</v>
      </c>
      <c r="P62" s="156">
        <f t="shared" si="3"/>
        <v>3259524.8372900002</v>
      </c>
    </row>
    <row r="63" spans="1:16" x14ac:dyDescent="0.2">
      <c r="A63" s="223" t="s">
        <v>589</v>
      </c>
      <c r="B63" s="158">
        <v>629814.69215000002</v>
      </c>
      <c r="C63" s="157">
        <v>491786.60872000002</v>
      </c>
      <c r="D63" s="157">
        <v>224397.54988999999</v>
      </c>
      <c r="E63" s="157">
        <v>192974.74974</v>
      </c>
      <c r="F63" s="157">
        <v>111357.33362</v>
      </c>
      <c r="G63" s="157">
        <v>333541.97197000001</v>
      </c>
      <c r="H63" s="157">
        <v>196336.04694</v>
      </c>
      <c r="I63" s="157">
        <v>171734.28532</v>
      </c>
      <c r="J63" s="157">
        <v>213163.15276999999</v>
      </c>
      <c r="K63" s="157">
        <v>204146.68591999999</v>
      </c>
      <c r="L63" s="157">
        <v>388675.06556999998</v>
      </c>
      <c r="M63" s="157">
        <v>118030.62331</v>
      </c>
      <c r="N63" s="157">
        <v>159984.11809999999</v>
      </c>
      <c r="O63" s="157">
        <v>197902.79066999999</v>
      </c>
      <c r="P63" s="156">
        <f t="shared" si="3"/>
        <v>3633845.6746899998</v>
      </c>
    </row>
    <row r="64" spans="1:16" x14ac:dyDescent="0.2">
      <c r="A64" s="223" t="s">
        <v>588</v>
      </c>
      <c r="B64" s="158">
        <v>499348.91370999999</v>
      </c>
      <c r="C64" s="157">
        <v>483105.36132999999</v>
      </c>
      <c r="D64" s="157">
        <v>234788.59817000001</v>
      </c>
      <c r="E64" s="157">
        <v>214246.73061</v>
      </c>
      <c r="F64" s="157">
        <v>124922.22845</v>
      </c>
      <c r="G64" s="157">
        <v>386573.94851000002</v>
      </c>
      <c r="H64" s="157">
        <v>224603.35006999999</v>
      </c>
      <c r="I64" s="157">
        <v>200865.22244000001</v>
      </c>
      <c r="J64" s="157">
        <v>233477.04423999999</v>
      </c>
      <c r="K64" s="157">
        <v>224781.63873999999</v>
      </c>
      <c r="L64" s="157">
        <v>394989.74200000003</v>
      </c>
      <c r="M64" s="157">
        <v>127688.6216</v>
      </c>
      <c r="N64" s="157">
        <v>197134.49035000001</v>
      </c>
      <c r="O64" s="157">
        <v>210457.43092000001</v>
      </c>
      <c r="P64" s="156">
        <f t="shared" si="3"/>
        <v>3756983.3211400006</v>
      </c>
    </row>
    <row r="65" spans="1:16" x14ac:dyDescent="0.2">
      <c r="A65" s="223" t="s">
        <v>587</v>
      </c>
      <c r="B65" s="158">
        <v>432524.21849</v>
      </c>
      <c r="C65" s="157">
        <v>452719.56517000002</v>
      </c>
      <c r="D65" s="157">
        <v>248427.96040000001</v>
      </c>
      <c r="E65" s="157">
        <v>185756.87343000001</v>
      </c>
      <c r="F65" s="157">
        <v>116099.82914</v>
      </c>
      <c r="G65" s="157">
        <v>361501.37760000001</v>
      </c>
      <c r="H65" s="157">
        <v>203753.85616</v>
      </c>
      <c r="I65" s="157">
        <v>187444.33332999999</v>
      </c>
      <c r="J65" s="157">
        <v>226672.21254000001</v>
      </c>
      <c r="K65" s="157">
        <v>256950.06557000001</v>
      </c>
      <c r="L65" s="157">
        <v>393681.54518999998</v>
      </c>
      <c r="M65" s="157">
        <v>145885.34211</v>
      </c>
      <c r="N65" s="157">
        <v>224389.34338999999</v>
      </c>
      <c r="O65" s="157">
        <v>215157.04517</v>
      </c>
      <c r="P65" s="156">
        <f t="shared" si="3"/>
        <v>3650963.5676899999</v>
      </c>
    </row>
    <row r="66" spans="1:16" x14ac:dyDescent="0.2">
      <c r="A66" s="223" t="s">
        <v>586</v>
      </c>
      <c r="B66" s="158">
        <v>531724.12971999997</v>
      </c>
      <c r="C66" s="157">
        <v>540354.97230999998</v>
      </c>
      <c r="D66" s="157">
        <v>288464.07683999999</v>
      </c>
      <c r="E66" s="157">
        <v>230773.73053</v>
      </c>
      <c r="F66" s="157">
        <v>142758.44364000001</v>
      </c>
      <c r="G66" s="157">
        <v>429313.39298</v>
      </c>
      <c r="H66" s="157">
        <v>234929.95151000001</v>
      </c>
      <c r="I66" s="157">
        <v>224847.87646</v>
      </c>
      <c r="J66" s="157">
        <v>254546.18098999999</v>
      </c>
      <c r="K66" s="157">
        <v>253856.75417999999</v>
      </c>
      <c r="L66" s="157">
        <v>463308.91365</v>
      </c>
      <c r="M66" s="157">
        <v>184968.45529000001</v>
      </c>
      <c r="N66" s="157">
        <v>311402.32328999997</v>
      </c>
      <c r="O66" s="157">
        <v>269935.65814000001</v>
      </c>
      <c r="P66" s="156">
        <f t="shared" si="3"/>
        <v>4361184.85953</v>
      </c>
    </row>
    <row r="67" spans="1:16" x14ac:dyDescent="0.2">
      <c r="A67" s="223" t="s">
        <v>585</v>
      </c>
      <c r="B67" s="158">
        <v>584491.82879000006</v>
      </c>
      <c r="C67" s="157">
        <v>583055.26578999998</v>
      </c>
      <c r="D67" s="157">
        <v>317733.35501</v>
      </c>
      <c r="E67" s="157">
        <v>266362.00543000002</v>
      </c>
      <c r="F67" s="157">
        <v>159924.43767000001</v>
      </c>
      <c r="G67" s="157">
        <v>501894.31293999997</v>
      </c>
      <c r="H67" s="157">
        <v>277095.00643000001</v>
      </c>
      <c r="I67" s="157">
        <v>265079.13315000001</v>
      </c>
      <c r="J67" s="157">
        <v>312525.51678000001</v>
      </c>
      <c r="K67" s="157">
        <v>299987.65323</v>
      </c>
      <c r="L67" s="157">
        <v>561903.21007000003</v>
      </c>
      <c r="M67" s="157">
        <v>232885.61519000001</v>
      </c>
      <c r="N67" s="157">
        <v>370277.33941999997</v>
      </c>
      <c r="O67" s="157">
        <v>326822.0895</v>
      </c>
      <c r="P67" s="156">
        <f t="shared" si="3"/>
        <v>5060036.7694000006</v>
      </c>
    </row>
    <row r="68" spans="1:16" x14ac:dyDescent="0.2">
      <c r="A68" s="223" t="s">
        <v>584</v>
      </c>
      <c r="B68" s="158">
        <v>885254.79251000006</v>
      </c>
      <c r="C68" s="157">
        <v>804210.18923000002</v>
      </c>
      <c r="D68" s="157">
        <v>405243.59443</v>
      </c>
      <c r="E68" s="157">
        <v>360047.32170999999</v>
      </c>
      <c r="F68" s="157">
        <v>242477.94394</v>
      </c>
      <c r="G68" s="157">
        <v>689662.9817</v>
      </c>
      <c r="H68" s="157">
        <v>379452.12352000002</v>
      </c>
      <c r="I68" s="157">
        <v>363864.18238000001</v>
      </c>
      <c r="J68" s="157">
        <v>428420.50279</v>
      </c>
      <c r="K68" s="157">
        <v>397119.86777000001</v>
      </c>
      <c r="L68" s="157">
        <v>762157.83342000004</v>
      </c>
      <c r="M68" s="157">
        <v>303022.27980000002</v>
      </c>
      <c r="N68" s="157">
        <v>502773.54430000001</v>
      </c>
      <c r="O68" s="157">
        <v>422995.12088</v>
      </c>
      <c r="P68" s="156">
        <f t="shared" si="3"/>
        <v>6946702.278380001</v>
      </c>
    </row>
    <row r="69" spans="1:16" x14ac:dyDescent="0.2">
      <c r="A69" s="223" t="s">
        <v>583</v>
      </c>
      <c r="B69" s="158">
        <v>1124311.30195</v>
      </c>
      <c r="C69" s="157">
        <v>1038635.6293499999</v>
      </c>
      <c r="D69" s="157">
        <v>495497.87235000002</v>
      </c>
      <c r="E69" s="157">
        <v>446611.55966000003</v>
      </c>
      <c r="F69" s="157">
        <v>288268.70176999999</v>
      </c>
      <c r="G69" s="157">
        <v>865689.58218999999</v>
      </c>
      <c r="H69" s="157">
        <v>505313.40766999999</v>
      </c>
      <c r="I69" s="157">
        <v>460341.10136999999</v>
      </c>
      <c r="J69" s="157">
        <v>521319.05560000002</v>
      </c>
      <c r="K69" s="157">
        <v>465599.63222000003</v>
      </c>
      <c r="L69" s="157">
        <v>907391.30183999997</v>
      </c>
      <c r="M69" s="157">
        <v>399690.42350999999</v>
      </c>
      <c r="N69" s="157">
        <v>704447.62271999998</v>
      </c>
      <c r="O69" s="157">
        <v>504853.38105999999</v>
      </c>
      <c r="P69" s="156">
        <f t="shared" si="3"/>
        <v>8727970.57326</v>
      </c>
    </row>
    <row r="70" spans="1:16" x14ac:dyDescent="0.2">
      <c r="A70" s="223" t="s">
        <v>582</v>
      </c>
      <c r="B70" s="158">
        <v>1217828.5684700001</v>
      </c>
      <c r="C70" s="157">
        <v>1033416.09165</v>
      </c>
      <c r="D70" s="157">
        <v>502640.18104</v>
      </c>
      <c r="E70" s="157">
        <v>453846.18294999999</v>
      </c>
      <c r="F70" s="157">
        <v>252575.53773000001</v>
      </c>
      <c r="G70" s="157">
        <v>735731.11487000005</v>
      </c>
      <c r="H70" s="157">
        <v>422199.59164</v>
      </c>
      <c r="I70" s="157">
        <v>474698.30479999998</v>
      </c>
      <c r="J70" s="157">
        <v>525736.10536000005</v>
      </c>
      <c r="K70" s="157">
        <v>516047.28233000002</v>
      </c>
      <c r="L70" s="157">
        <v>964605.14806000004</v>
      </c>
      <c r="M70" s="157">
        <v>434115.34256999998</v>
      </c>
      <c r="N70" s="157">
        <v>724249.09852999996</v>
      </c>
      <c r="O70" s="157">
        <v>535618.05799999996</v>
      </c>
      <c r="P70" s="156">
        <f t="shared" si="3"/>
        <v>8793306.6080000009</v>
      </c>
    </row>
    <row r="71" spans="1:16" x14ac:dyDescent="0.2">
      <c r="A71" s="223" t="s">
        <v>581</v>
      </c>
      <c r="B71" s="158">
        <v>874222.70002999995</v>
      </c>
      <c r="C71" s="157">
        <v>817902.74358999997</v>
      </c>
      <c r="D71" s="157">
        <v>427126.60096000001</v>
      </c>
      <c r="E71" s="157">
        <v>382516.76366</v>
      </c>
      <c r="F71" s="157">
        <v>247724.15408000001</v>
      </c>
      <c r="G71" s="157">
        <v>615530.79157</v>
      </c>
      <c r="H71" s="157">
        <v>324193.43124000001</v>
      </c>
      <c r="I71" s="157">
        <v>399815.07189000002</v>
      </c>
      <c r="J71" s="157">
        <v>441701.31566000002</v>
      </c>
      <c r="K71" s="157">
        <v>439587.05757</v>
      </c>
      <c r="L71" s="157">
        <v>799675.75214</v>
      </c>
      <c r="M71" s="157">
        <v>402183.34208999999</v>
      </c>
      <c r="N71" s="157">
        <v>657691.75905999995</v>
      </c>
      <c r="O71" s="157">
        <v>478674.86274999997</v>
      </c>
      <c r="P71" s="156">
        <f t="shared" si="3"/>
        <v>7308546.3462900007</v>
      </c>
    </row>
    <row r="72" spans="1:16" x14ac:dyDescent="0.2">
      <c r="A72" s="223" t="s">
        <v>580</v>
      </c>
      <c r="B72" s="158">
        <v>862466.89058999997</v>
      </c>
      <c r="C72" s="157">
        <v>753827.49450000003</v>
      </c>
      <c r="D72" s="157">
        <v>397856.81095999997</v>
      </c>
      <c r="E72" s="157">
        <v>346213.70262</v>
      </c>
      <c r="F72" s="157">
        <v>192049.43707000001</v>
      </c>
      <c r="G72" s="157">
        <v>474004.79917999997</v>
      </c>
      <c r="H72" s="157">
        <v>270173.04259999999</v>
      </c>
      <c r="I72" s="157">
        <v>366968.11080999998</v>
      </c>
      <c r="J72" s="157">
        <v>412178.38128999999</v>
      </c>
      <c r="K72" s="157">
        <v>379785.37287999998</v>
      </c>
      <c r="L72" s="157">
        <v>715584.03165000002</v>
      </c>
      <c r="M72" s="157">
        <v>374850.86229000002</v>
      </c>
      <c r="N72" s="157">
        <v>535747.39491000003</v>
      </c>
      <c r="O72" s="157">
        <v>424840.13406000001</v>
      </c>
      <c r="P72" s="156">
        <f t="shared" si="3"/>
        <v>6506546.4654099997</v>
      </c>
    </row>
    <row r="73" spans="1:16" ht="13.5" thickBot="1" x14ac:dyDescent="0.25">
      <c r="A73" s="155" t="s">
        <v>579</v>
      </c>
      <c r="B73" s="133">
        <v>1160114.4246100001</v>
      </c>
      <c r="C73" s="154">
        <v>787885.73280999996</v>
      </c>
      <c r="D73" s="154">
        <v>381791.60391000001</v>
      </c>
      <c r="E73" s="154">
        <v>346710.11444999999</v>
      </c>
      <c r="F73" s="154">
        <v>188401.19112</v>
      </c>
      <c r="G73" s="154">
        <v>470702.16424000001</v>
      </c>
      <c r="H73" s="154">
        <v>293701.99664999999</v>
      </c>
      <c r="I73" s="154">
        <v>409184.95211999997</v>
      </c>
      <c r="J73" s="154">
        <v>417601.44173999998</v>
      </c>
      <c r="K73" s="154">
        <v>359839.71989000001</v>
      </c>
      <c r="L73" s="154">
        <v>795426.13176000002</v>
      </c>
      <c r="M73" s="154">
        <v>403519.37271000003</v>
      </c>
      <c r="N73" s="154">
        <v>564642.82343999995</v>
      </c>
      <c r="O73" s="154">
        <v>385113.57354999997</v>
      </c>
      <c r="P73" s="132">
        <f t="shared" si="3"/>
        <v>6964635.2429999998</v>
      </c>
    </row>
    <row r="74" spans="1:16" ht="13.5" thickBot="1" x14ac:dyDescent="0.25">
      <c r="A74" s="131" t="s">
        <v>115</v>
      </c>
      <c r="B74" s="130">
        <f t="shared" ref="B74:P74" si="4">SUM(B56:B73)</f>
        <v>10788427.735370003</v>
      </c>
      <c r="C74" s="129">
        <f t="shared" si="4"/>
        <v>9632453.7256499995</v>
      </c>
      <c r="D74" s="129">
        <f t="shared" si="4"/>
        <v>4844748.3862700006</v>
      </c>
      <c r="E74" s="129">
        <f t="shared" si="4"/>
        <v>4248425.6318799993</v>
      </c>
      <c r="F74" s="129">
        <f t="shared" si="4"/>
        <v>2511463.6020800001</v>
      </c>
      <c r="G74" s="129">
        <f t="shared" si="4"/>
        <v>7268893.3175800005</v>
      </c>
      <c r="H74" s="129">
        <f t="shared" si="4"/>
        <v>4113508.9425000004</v>
      </c>
      <c r="I74" s="129">
        <f t="shared" si="4"/>
        <v>4243797.0934899999</v>
      </c>
      <c r="J74" s="129">
        <f t="shared" si="4"/>
        <v>4854761.8327399995</v>
      </c>
      <c r="K74" s="129">
        <f t="shared" si="4"/>
        <v>4707068.1531400001</v>
      </c>
      <c r="L74" s="129">
        <f t="shared" si="4"/>
        <v>8681324.2642600015</v>
      </c>
      <c r="M74" s="129">
        <f t="shared" si="4"/>
        <v>3618483.3202799996</v>
      </c>
      <c r="N74" s="129">
        <f t="shared" si="4"/>
        <v>5659117.2197200004</v>
      </c>
      <c r="O74" s="129">
        <f t="shared" si="4"/>
        <v>4749856.1094999993</v>
      </c>
      <c r="P74" s="128">
        <f t="shared" si="4"/>
        <v>79922329.334460005</v>
      </c>
    </row>
    <row r="77" spans="1:16" x14ac:dyDescent="0.2">
      <c r="A77" s="140" t="s">
        <v>3339</v>
      </c>
    </row>
    <row r="78" spans="1:16" ht="13.5" thickBot="1" x14ac:dyDescent="0.25"/>
    <row r="79" spans="1:16" ht="26.25" thickBot="1" x14ac:dyDescent="0.25">
      <c r="A79" s="139" t="s">
        <v>597</v>
      </c>
      <c r="B79" s="104" t="s">
        <v>121</v>
      </c>
      <c r="C79" s="105" t="s">
        <v>123</v>
      </c>
      <c r="D79" s="105" t="s">
        <v>124</v>
      </c>
      <c r="E79" s="105" t="s">
        <v>125</v>
      </c>
      <c r="F79" s="105" t="s">
        <v>126</v>
      </c>
      <c r="G79" s="105" t="s">
        <v>127</v>
      </c>
      <c r="H79" s="105" t="s">
        <v>128</v>
      </c>
      <c r="I79" s="105" t="s">
        <v>129</v>
      </c>
      <c r="J79" s="105" t="s">
        <v>130</v>
      </c>
      <c r="K79" s="105" t="s">
        <v>131</v>
      </c>
      <c r="L79" s="105" t="s">
        <v>132</v>
      </c>
      <c r="M79" s="105" t="s">
        <v>133</v>
      </c>
      <c r="N79" s="105" t="s">
        <v>134</v>
      </c>
      <c r="O79" s="105" t="s">
        <v>135</v>
      </c>
      <c r="P79" s="106" t="s">
        <v>115</v>
      </c>
    </row>
    <row r="80" spans="1:16" x14ac:dyDescent="0.2">
      <c r="A80" s="138" t="s">
        <v>596</v>
      </c>
      <c r="B80" s="137">
        <v>794224.29860999994</v>
      </c>
      <c r="C80" s="136">
        <v>746006.49894999992</v>
      </c>
      <c r="D80" s="136">
        <v>335670.35477999999</v>
      </c>
      <c r="E80" s="136">
        <v>334596.97914000001</v>
      </c>
      <c r="F80" s="136">
        <v>164686.44332999998</v>
      </c>
      <c r="G80" s="136">
        <v>520240.79998000001</v>
      </c>
      <c r="H80" s="136">
        <v>309641.04153000005</v>
      </c>
      <c r="I80" s="136">
        <v>250601.62223000001</v>
      </c>
      <c r="J80" s="136">
        <v>319077.63717</v>
      </c>
      <c r="K80" s="136">
        <v>335793.58921000001</v>
      </c>
      <c r="L80" s="136">
        <v>542644.6</v>
      </c>
      <c r="M80" s="136">
        <v>182076.27013000002</v>
      </c>
      <c r="N80" s="136">
        <v>279915.42627</v>
      </c>
      <c r="O80" s="157">
        <v>309933.62781999999</v>
      </c>
      <c r="P80" s="135">
        <f t="shared" ref="P80:P97" si="5">SUM(B80:O80)</f>
        <v>5425109.18915</v>
      </c>
    </row>
    <row r="81" spans="1:16" x14ac:dyDescent="0.2">
      <c r="A81" s="222" t="s">
        <v>595</v>
      </c>
      <c r="B81" s="158">
        <v>357579.47285999998</v>
      </c>
      <c r="C81" s="157">
        <v>363178.45366</v>
      </c>
      <c r="D81" s="157">
        <v>163217.20368000001</v>
      </c>
      <c r="E81" s="157">
        <v>147166.61648999999</v>
      </c>
      <c r="F81" s="157">
        <v>87954.392330000002</v>
      </c>
      <c r="G81" s="157">
        <v>296440.77616999997</v>
      </c>
      <c r="H81" s="157">
        <v>149853.56735</v>
      </c>
      <c r="I81" s="157">
        <v>125766.77523</v>
      </c>
      <c r="J81" s="157">
        <v>168517.90484</v>
      </c>
      <c r="K81" s="157">
        <v>160022.37789999999</v>
      </c>
      <c r="L81" s="157">
        <v>303691.09463000001</v>
      </c>
      <c r="M81" s="157">
        <v>82143.858760000003</v>
      </c>
      <c r="N81" s="157">
        <v>139952.54584000001</v>
      </c>
      <c r="O81" s="157">
        <v>142982.1017</v>
      </c>
      <c r="P81" s="156">
        <f t="shared" si="5"/>
        <v>2688467.1414399999</v>
      </c>
    </row>
    <row r="82" spans="1:16" x14ac:dyDescent="0.2">
      <c r="A82" s="223" t="s">
        <v>594</v>
      </c>
      <c r="B82" s="158">
        <v>253232.27160000001</v>
      </c>
      <c r="C82" s="157">
        <v>335125.49673999997</v>
      </c>
      <c r="D82" s="157">
        <v>185249.28036999999</v>
      </c>
      <c r="E82" s="157">
        <v>147333.69962999999</v>
      </c>
      <c r="F82" s="157">
        <v>76098.798390000011</v>
      </c>
      <c r="G82" s="157">
        <v>294318.42197999998</v>
      </c>
      <c r="H82" s="157">
        <v>148338.90179</v>
      </c>
      <c r="I82" s="157">
        <v>137588.99267000001</v>
      </c>
      <c r="J82" s="157">
        <v>151960.4859</v>
      </c>
      <c r="K82" s="157">
        <v>173998.47430999999</v>
      </c>
      <c r="L82" s="157">
        <v>267513.56513</v>
      </c>
      <c r="M82" s="157">
        <v>85520.839210000006</v>
      </c>
      <c r="N82" s="157">
        <v>130420.30798000001</v>
      </c>
      <c r="O82" s="157">
        <v>147971.85055999999</v>
      </c>
      <c r="P82" s="156">
        <f t="shared" si="5"/>
        <v>2534671.3862600001</v>
      </c>
    </row>
    <row r="83" spans="1:16" x14ac:dyDescent="0.2">
      <c r="A83" s="223" t="s">
        <v>593</v>
      </c>
      <c r="B83" s="158">
        <v>264809.54517</v>
      </c>
      <c r="C83" s="157">
        <v>336981.63471000001</v>
      </c>
      <c r="D83" s="157">
        <v>189250.68948</v>
      </c>
      <c r="E83" s="157">
        <v>154908.3052</v>
      </c>
      <c r="F83" s="157">
        <v>81041.16734</v>
      </c>
      <c r="G83" s="157">
        <v>282167.85178999999</v>
      </c>
      <c r="H83" s="157">
        <v>150232.30898999999</v>
      </c>
      <c r="I83" s="157">
        <v>142557.45373000001</v>
      </c>
      <c r="J83" s="157">
        <v>176299.60229000001</v>
      </c>
      <c r="K83" s="157">
        <v>176326.94173000002</v>
      </c>
      <c r="L83" s="157">
        <v>269076.88945000002</v>
      </c>
      <c r="M83" s="157">
        <v>91877.182180000003</v>
      </c>
      <c r="N83" s="157">
        <v>149033.52186000001</v>
      </c>
      <c r="O83" s="157">
        <v>143716.47386999999</v>
      </c>
      <c r="P83" s="156">
        <f t="shared" si="5"/>
        <v>2608279.5677900002</v>
      </c>
    </row>
    <row r="84" spans="1:16" x14ac:dyDescent="0.2">
      <c r="A84" s="223" t="s">
        <v>592</v>
      </c>
      <c r="B84" s="158">
        <v>368419.77289000002</v>
      </c>
      <c r="C84" s="157">
        <v>417070.34230000002</v>
      </c>
      <c r="D84" s="157">
        <v>226937.20669999998</v>
      </c>
      <c r="E84" s="157">
        <v>219889.76001999999</v>
      </c>
      <c r="F84" s="157">
        <v>103051.67410999999</v>
      </c>
      <c r="G84" s="157">
        <v>332102.63644000003</v>
      </c>
      <c r="H84" s="157">
        <v>180632.68897999998</v>
      </c>
      <c r="I84" s="157">
        <v>174182.88019</v>
      </c>
      <c r="J84" s="157">
        <v>216090.09210000001</v>
      </c>
      <c r="K84" s="157">
        <v>226070.94805000001</v>
      </c>
      <c r="L84" s="157">
        <v>335384.42463999998</v>
      </c>
      <c r="M84" s="157">
        <v>138067.09648000001</v>
      </c>
      <c r="N84" s="157">
        <v>179298.33342000001</v>
      </c>
      <c r="O84" s="157">
        <v>172391.43842000002</v>
      </c>
      <c r="P84" s="156">
        <f t="shared" si="5"/>
        <v>3289589.2947399993</v>
      </c>
    </row>
    <row r="85" spans="1:16" x14ac:dyDescent="0.2">
      <c r="A85" s="223" t="s">
        <v>591</v>
      </c>
      <c r="B85" s="158">
        <v>703179.97454999993</v>
      </c>
      <c r="C85" s="157">
        <v>586286.00199000002</v>
      </c>
      <c r="D85" s="157">
        <v>293261.26246</v>
      </c>
      <c r="E85" s="157">
        <v>292998.72762999998</v>
      </c>
      <c r="F85" s="157">
        <v>155380.96565</v>
      </c>
      <c r="G85" s="157">
        <v>450872.58411</v>
      </c>
      <c r="H85" s="157">
        <v>255392.48187999998</v>
      </c>
      <c r="I85" s="157">
        <v>243713.99001000001</v>
      </c>
      <c r="J85" s="157">
        <v>274896.84212000004</v>
      </c>
      <c r="K85" s="157">
        <v>286004.57124000002</v>
      </c>
      <c r="L85" s="157">
        <v>529049.94001999998</v>
      </c>
      <c r="M85" s="157">
        <v>195120.67084999999</v>
      </c>
      <c r="N85" s="157">
        <v>275408.13672000001</v>
      </c>
      <c r="O85" s="157">
        <v>260140.59239999999</v>
      </c>
      <c r="P85" s="156">
        <f t="shared" si="5"/>
        <v>4801706.7416300001</v>
      </c>
    </row>
    <row r="86" spans="1:16" x14ac:dyDescent="0.2">
      <c r="A86" s="223" t="s">
        <v>590</v>
      </c>
      <c r="B86" s="158">
        <v>965239.30789000005</v>
      </c>
      <c r="C86" s="157">
        <v>730339.00164999999</v>
      </c>
      <c r="D86" s="157">
        <v>328688.62471999996</v>
      </c>
      <c r="E86" s="157">
        <v>315972.26679999998</v>
      </c>
      <c r="F86" s="157">
        <v>166063.28560999999</v>
      </c>
      <c r="G86" s="157">
        <v>461440.62524999998</v>
      </c>
      <c r="H86" s="157">
        <v>264638.31535000005</v>
      </c>
      <c r="I86" s="157">
        <v>255888.94105999998</v>
      </c>
      <c r="J86" s="157">
        <v>337157.14807</v>
      </c>
      <c r="K86" s="157">
        <v>329043.32532</v>
      </c>
      <c r="L86" s="157">
        <v>676151.59756000002</v>
      </c>
      <c r="M86" s="157">
        <v>196969.27490999998</v>
      </c>
      <c r="N86" s="157">
        <v>296044.20353</v>
      </c>
      <c r="O86" s="157">
        <v>303226.12583999999</v>
      </c>
      <c r="P86" s="156">
        <f t="shared" si="5"/>
        <v>5626862.0435599992</v>
      </c>
    </row>
    <row r="87" spans="1:16" x14ac:dyDescent="0.2">
      <c r="A87" s="223" t="s">
        <v>589</v>
      </c>
      <c r="B87" s="158">
        <v>1196673.6110499999</v>
      </c>
      <c r="C87" s="157">
        <v>929005.62722000002</v>
      </c>
      <c r="D87" s="157">
        <v>414525.48861999996</v>
      </c>
      <c r="E87" s="157">
        <v>357832.04592</v>
      </c>
      <c r="F87" s="157">
        <v>199141.51349000001</v>
      </c>
      <c r="G87" s="157">
        <v>601025.26601999998</v>
      </c>
      <c r="H87" s="157">
        <v>351954.23791000003</v>
      </c>
      <c r="I87" s="157">
        <v>314289.63761999999</v>
      </c>
      <c r="J87" s="157">
        <v>373249.30359000002</v>
      </c>
      <c r="K87" s="157">
        <v>389293.40249000001</v>
      </c>
      <c r="L87" s="157">
        <v>760166.87057999999</v>
      </c>
      <c r="M87" s="157">
        <v>239072.67838</v>
      </c>
      <c r="N87" s="157">
        <v>347376.20169999998</v>
      </c>
      <c r="O87" s="157">
        <v>374753.72091999999</v>
      </c>
      <c r="P87" s="156">
        <f t="shared" si="5"/>
        <v>6848359.6055100001</v>
      </c>
    </row>
    <row r="88" spans="1:16" x14ac:dyDescent="0.2">
      <c r="A88" s="223" t="s">
        <v>588</v>
      </c>
      <c r="B88" s="158">
        <v>1045588.938</v>
      </c>
      <c r="C88" s="157">
        <v>949981.74083000002</v>
      </c>
      <c r="D88" s="157">
        <v>424023.98219999997</v>
      </c>
      <c r="E88" s="157">
        <v>384474.47102</v>
      </c>
      <c r="F88" s="157">
        <v>230327.48087999999</v>
      </c>
      <c r="G88" s="157">
        <v>723006.58049000008</v>
      </c>
      <c r="H88" s="157">
        <v>403758.40541000001</v>
      </c>
      <c r="I88" s="157">
        <v>356243.52733000001</v>
      </c>
      <c r="J88" s="157">
        <v>416187.28466999996</v>
      </c>
      <c r="K88" s="157">
        <v>417753.63292</v>
      </c>
      <c r="L88" s="157">
        <v>800231.75246999995</v>
      </c>
      <c r="M88" s="157">
        <v>284847.59288000001</v>
      </c>
      <c r="N88" s="157">
        <v>455173.03728000005</v>
      </c>
      <c r="O88" s="157">
        <v>395449.76708999998</v>
      </c>
      <c r="P88" s="156">
        <f t="shared" si="5"/>
        <v>7287048.1934700003</v>
      </c>
    </row>
    <row r="89" spans="1:16" x14ac:dyDescent="0.2">
      <c r="A89" s="223" t="s">
        <v>587</v>
      </c>
      <c r="B89" s="158">
        <v>935079.73358</v>
      </c>
      <c r="C89" s="157">
        <v>922159.71106</v>
      </c>
      <c r="D89" s="157">
        <v>475094.07408000005</v>
      </c>
      <c r="E89" s="157">
        <v>398186.67744</v>
      </c>
      <c r="F89" s="157">
        <v>223430.52943</v>
      </c>
      <c r="G89" s="157">
        <v>715621.55576000002</v>
      </c>
      <c r="H89" s="157">
        <v>392030.91224999999</v>
      </c>
      <c r="I89" s="157">
        <v>363844.21536000003</v>
      </c>
      <c r="J89" s="157">
        <v>423277.06186000002</v>
      </c>
      <c r="K89" s="157">
        <v>464645.06735000003</v>
      </c>
      <c r="L89" s="157">
        <v>812985.54952999996</v>
      </c>
      <c r="M89" s="157">
        <v>311385.08428000001</v>
      </c>
      <c r="N89" s="157">
        <v>481027.97613999998</v>
      </c>
      <c r="O89" s="157">
        <v>432203.14653999999</v>
      </c>
      <c r="P89" s="156">
        <f t="shared" si="5"/>
        <v>7350971.2946600001</v>
      </c>
    </row>
    <row r="90" spans="1:16" x14ac:dyDescent="0.2">
      <c r="A90" s="223" t="s">
        <v>586</v>
      </c>
      <c r="B90" s="158">
        <v>1144612.39625</v>
      </c>
      <c r="C90" s="157">
        <v>1112644.2211199999</v>
      </c>
      <c r="D90" s="157">
        <v>583991.39366000006</v>
      </c>
      <c r="E90" s="157">
        <v>482987.61800000002</v>
      </c>
      <c r="F90" s="157">
        <v>306748.84901000001</v>
      </c>
      <c r="G90" s="157">
        <v>900580.04851999995</v>
      </c>
      <c r="H90" s="157">
        <v>450621.11126999999</v>
      </c>
      <c r="I90" s="157">
        <v>454830.23348</v>
      </c>
      <c r="J90" s="157">
        <v>505088.77614999999</v>
      </c>
      <c r="K90" s="157">
        <v>528035.16290999996</v>
      </c>
      <c r="L90" s="157">
        <v>941301.52101999999</v>
      </c>
      <c r="M90" s="157">
        <v>414345.88450000004</v>
      </c>
      <c r="N90" s="157">
        <v>670602.43222999992</v>
      </c>
      <c r="O90" s="157">
        <v>550724.14688000001</v>
      </c>
      <c r="P90" s="156">
        <f t="shared" si="5"/>
        <v>9047113.7949999999</v>
      </c>
    </row>
    <row r="91" spans="1:16" x14ac:dyDescent="0.2">
      <c r="A91" s="223" t="s">
        <v>585</v>
      </c>
      <c r="B91" s="158">
        <v>1239667.5029000002</v>
      </c>
      <c r="C91" s="157">
        <v>1296523.8706</v>
      </c>
      <c r="D91" s="157">
        <v>701190.50653999997</v>
      </c>
      <c r="E91" s="157">
        <v>576307.04076</v>
      </c>
      <c r="F91" s="157">
        <v>360441.36314000003</v>
      </c>
      <c r="G91" s="157">
        <v>1048832.8227599999</v>
      </c>
      <c r="H91" s="157">
        <v>568282.00228999997</v>
      </c>
      <c r="I91" s="157">
        <v>573125.26160000009</v>
      </c>
      <c r="J91" s="157">
        <v>640061.08881999995</v>
      </c>
      <c r="K91" s="157">
        <v>674180.90923999995</v>
      </c>
      <c r="L91" s="157">
        <v>1210056.4408400001</v>
      </c>
      <c r="M91" s="157">
        <v>532049.33590000006</v>
      </c>
      <c r="N91" s="157">
        <v>834854.19956999994</v>
      </c>
      <c r="O91" s="157">
        <v>704004.01016000006</v>
      </c>
      <c r="P91" s="156">
        <f t="shared" si="5"/>
        <v>10959576.355119999</v>
      </c>
    </row>
    <row r="92" spans="1:16" x14ac:dyDescent="0.2">
      <c r="A92" s="223" t="s">
        <v>584</v>
      </c>
      <c r="B92" s="158">
        <v>1896291.6931100001</v>
      </c>
      <c r="C92" s="157">
        <v>1878086.2430600002</v>
      </c>
      <c r="D92" s="157">
        <v>905754.03526000003</v>
      </c>
      <c r="E92" s="157">
        <v>809259.40953999991</v>
      </c>
      <c r="F92" s="157">
        <v>505223.03599999996</v>
      </c>
      <c r="G92" s="157">
        <v>1466273.7494899998</v>
      </c>
      <c r="H92" s="157">
        <v>808275.03940000001</v>
      </c>
      <c r="I92" s="157">
        <v>806357.82426999998</v>
      </c>
      <c r="J92" s="157">
        <v>943637.31257000007</v>
      </c>
      <c r="K92" s="157">
        <v>872258.01757999999</v>
      </c>
      <c r="L92" s="157">
        <v>1662351.63164</v>
      </c>
      <c r="M92" s="157">
        <v>726134.69750000001</v>
      </c>
      <c r="N92" s="157">
        <v>1149341.1309499999</v>
      </c>
      <c r="O92" s="157">
        <v>927484.01243</v>
      </c>
      <c r="P92" s="156">
        <f t="shared" si="5"/>
        <v>15356727.832800003</v>
      </c>
    </row>
    <row r="93" spans="1:16" x14ac:dyDescent="0.2">
      <c r="A93" s="223" t="s">
        <v>583</v>
      </c>
      <c r="B93" s="158">
        <v>2356990.5276199998</v>
      </c>
      <c r="C93" s="157">
        <v>2348616.50324</v>
      </c>
      <c r="D93" s="157">
        <v>1109140.1600500001</v>
      </c>
      <c r="E93" s="157">
        <v>947813.05912999995</v>
      </c>
      <c r="F93" s="157">
        <v>628417.48298999993</v>
      </c>
      <c r="G93" s="157">
        <v>1843293.74822</v>
      </c>
      <c r="H93" s="157">
        <v>1092695.6425299998</v>
      </c>
      <c r="I93" s="157">
        <v>978640.92680999998</v>
      </c>
      <c r="J93" s="157">
        <v>1109940.7895599999</v>
      </c>
      <c r="K93" s="157">
        <v>1030934.88524</v>
      </c>
      <c r="L93" s="157">
        <v>1919555.1288700001</v>
      </c>
      <c r="M93" s="157">
        <v>897131.91619000002</v>
      </c>
      <c r="N93" s="157">
        <v>1435300.37048</v>
      </c>
      <c r="O93" s="157">
        <v>1079656.5526000001</v>
      </c>
      <c r="P93" s="156">
        <f t="shared" si="5"/>
        <v>18778127.693529997</v>
      </c>
    </row>
    <row r="94" spans="1:16" x14ac:dyDescent="0.2">
      <c r="A94" s="223" t="s">
        <v>582</v>
      </c>
      <c r="B94" s="158">
        <v>2418416.93383</v>
      </c>
      <c r="C94" s="157">
        <v>2136071.4574099998</v>
      </c>
      <c r="D94" s="157">
        <v>1005092.0090900001</v>
      </c>
      <c r="E94" s="157">
        <v>889923.08557</v>
      </c>
      <c r="F94" s="157">
        <v>513326.75400000002</v>
      </c>
      <c r="G94" s="157">
        <v>1446819.3385100001</v>
      </c>
      <c r="H94" s="157">
        <v>856254.19249000004</v>
      </c>
      <c r="I94" s="157">
        <v>942931.14565999992</v>
      </c>
      <c r="J94" s="157">
        <v>1016987.7269300001</v>
      </c>
      <c r="K94" s="157">
        <v>999659.31254000007</v>
      </c>
      <c r="L94" s="157">
        <v>1920510.42989</v>
      </c>
      <c r="M94" s="157">
        <v>851372.25848999992</v>
      </c>
      <c r="N94" s="157">
        <v>1381265.9567100001</v>
      </c>
      <c r="O94" s="157">
        <v>1023314.8734599999</v>
      </c>
      <c r="P94" s="156">
        <f t="shared" si="5"/>
        <v>17401945.474579997</v>
      </c>
    </row>
    <row r="95" spans="1:16" x14ac:dyDescent="0.2">
      <c r="A95" s="223" t="s">
        <v>581</v>
      </c>
      <c r="B95" s="158">
        <v>1615784.84344</v>
      </c>
      <c r="C95" s="157">
        <v>1528840.2209299998</v>
      </c>
      <c r="D95" s="157">
        <v>770620.77428000001</v>
      </c>
      <c r="E95" s="157">
        <v>690313.94559000002</v>
      </c>
      <c r="F95" s="157">
        <v>429912.37228999997</v>
      </c>
      <c r="G95" s="157">
        <v>1105600.70585</v>
      </c>
      <c r="H95" s="157">
        <v>613487.41191999998</v>
      </c>
      <c r="I95" s="157">
        <v>701142.7</v>
      </c>
      <c r="J95" s="157">
        <v>773108.1280400001</v>
      </c>
      <c r="K95" s="157">
        <v>792156.11663000006</v>
      </c>
      <c r="L95" s="157">
        <v>1456243.8442600002</v>
      </c>
      <c r="M95" s="157">
        <v>712671.83967000002</v>
      </c>
      <c r="N95" s="157">
        <v>1153028.25452</v>
      </c>
      <c r="O95" s="157">
        <v>834884.6436999999</v>
      </c>
      <c r="P95" s="156">
        <f t="shared" si="5"/>
        <v>13177795.801120002</v>
      </c>
    </row>
    <row r="96" spans="1:16" x14ac:dyDescent="0.2">
      <c r="A96" s="223" t="s">
        <v>580</v>
      </c>
      <c r="B96" s="158">
        <v>1417737.64827</v>
      </c>
      <c r="C96" s="157">
        <v>1227018.21214</v>
      </c>
      <c r="D96" s="157">
        <v>637518.45707</v>
      </c>
      <c r="E96" s="157">
        <v>562008.35138000001</v>
      </c>
      <c r="F96" s="157">
        <v>320167.61051999999</v>
      </c>
      <c r="G96" s="157">
        <v>766510.27006999997</v>
      </c>
      <c r="H96" s="157">
        <v>456685.06135999999</v>
      </c>
      <c r="I96" s="157">
        <v>594464.58262</v>
      </c>
      <c r="J96" s="157">
        <v>668630.92857999995</v>
      </c>
      <c r="K96" s="157">
        <v>617699.85792999994</v>
      </c>
      <c r="L96" s="157">
        <v>1174684.1156000001</v>
      </c>
      <c r="M96" s="157">
        <v>601027.06750999996</v>
      </c>
      <c r="N96" s="157">
        <v>839910.34551000001</v>
      </c>
      <c r="O96" s="157">
        <v>664970.29703999998</v>
      </c>
      <c r="P96" s="156">
        <f t="shared" si="5"/>
        <v>10549032.805599999</v>
      </c>
    </row>
    <row r="97" spans="1:16" ht="13.5" thickBot="1" x14ac:dyDescent="0.25">
      <c r="A97" s="155" t="s">
        <v>579</v>
      </c>
      <c r="B97" s="133">
        <v>1642020.4265100001</v>
      </c>
      <c r="C97" s="154">
        <v>1126928.6199099999</v>
      </c>
      <c r="D97" s="154">
        <v>547947.02179000003</v>
      </c>
      <c r="E97" s="154">
        <v>494442.59031999996</v>
      </c>
      <c r="F97" s="154">
        <v>270598.99070999998</v>
      </c>
      <c r="G97" s="154">
        <v>637921.60014</v>
      </c>
      <c r="H97" s="154">
        <v>410380.32185999997</v>
      </c>
      <c r="I97" s="154">
        <v>579435.32057999994</v>
      </c>
      <c r="J97" s="154">
        <v>605745.94317999994</v>
      </c>
      <c r="K97" s="154">
        <v>528151.63520999998</v>
      </c>
      <c r="L97" s="154">
        <v>1135760.7854599999</v>
      </c>
      <c r="M97" s="154">
        <v>565141.79966000002</v>
      </c>
      <c r="N97" s="154">
        <v>774052.89281999995</v>
      </c>
      <c r="O97" s="154">
        <v>544217.12838000001</v>
      </c>
      <c r="P97" s="132">
        <f t="shared" si="5"/>
        <v>9862745.0765300002</v>
      </c>
    </row>
    <row r="98" spans="1:16" ht="13.5" thickBot="1" x14ac:dyDescent="0.25">
      <c r="A98" s="131" t="s">
        <v>115</v>
      </c>
      <c r="B98" s="130">
        <f t="shared" ref="B98:P98" si="6">SUM(B80:B97)</f>
        <v>20615548.89813</v>
      </c>
      <c r="C98" s="129">
        <f t="shared" si="6"/>
        <v>18970863.857519999</v>
      </c>
      <c r="D98" s="129">
        <f t="shared" si="6"/>
        <v>9297172.5248300005</v>
      </c>
      <c r="E98" s="129">
        <f t="shared" si="6"/>
        <v>8206414.6495799981</v>
      </c>
      <c r="F98" s="129">
        <f t="shared" si="6"/>
        <v>4822012.7092199996</v>
      </c>
      <c r="G98" s="129">
        <f t="shared" si="6"/>
        <v>13893069.381550001</v>
      </c>
      <c r="H98" s="129">
        <f t="shared" si="6"/>
        <v>7863153.6445599999</v>
      </c>
      <c r="I98" s="129">
        <f t="shared" si="6"/>
        <v>7995606.0304499995</v>
      </c>
      <c r="J98" s="129">
        <f t="shared" si="6"/>
        <v>9119914.0564399995</v>
      </c>
      <c r="K98" s="129">
        <f t="shared" si="6"/>
        <v>9002028.2278000005</v>
      </c>
      <c r="L98" s="129">
        <f t="shared" si="6"/>
        <v>16717360.181589998</v>
      </c>
      <c r="M98" s="129">
        <f t="shared" si="6"/>
        <v>7106955.34748</v>
      </c>
      <c r="N98" s="129">
        <f t="shared" si="6"/>
        <v>10972005.273530001</v>
      </c>
      <c r="O98" s="129">
        <f t="shared" si="6"/>
        <v>9012024.5098100007</v>
      </c>
      <c r="P98" s="128">
        <f t="shared" si="6"/>
        <v>153594129.29249001</v>
      </c>
    </row>
  </sheetData>
  <mergeCells count="2">
    <mergeCell ref="A3:D3"/>
    <mergeCell ref="A26:D2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2" orientation="landscape" r:id="rId1"/>
  <rowBreaks count="1" manualBreakCount="1">
    <brk id="51" max="1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85" zoomScaleNormal="85" workbookViewId="0"/>
  </sheetViews>
  <sheetFormatPr defaultColWidth="20.140625" defaultRowHeight="12.75" x14ac:dyDescent="0.2"/>
  <cols>
    <col min="1" max="1" width="20.140625" style="127"/>
    <col min="2" max="16" width="15.85546875" style="127" customWidth="1"/>
    <col min="17" max="16384" width="20.140625" style="127"/>
  </cols>
  <sheetData>
    <row r="1" spans="1:5" ht="15.75" x14ac:dyDescent="0.25">
      <c r="A1" s="153" t="s">
        <v>3209</v>
      </c>
    </row>
    <row r="2" spans="1:5" ht="15.75" x14ac:dyDescent="0.25">
      <c r="A2" s="153"/>
    </row>
    <row r="3" spans="1:5" ht="49.5" customHeight="1" x14ac:dyDescent="0.2">
      <c r="A3" s="1070" t="s">
        <v>3340</v>
      </c>
      <c r="B3" s="1070"/>
      <c r="C3" s="1070"/>
      <c r="D3" s="1070"/>
      <c r="E3" s="152"/>
    </row>
    <row r="4" spans="1:5" ht="13.5" thickBot="1" x14ac:dyDescent="0.25"/>
    <row r="5" spans="1:5" ht="13.5" thickBot="1" x14ac:dyDescent="0.25">
      <c r="A5" s="139" t="s">
        <v>597</v>
      </c>
      <c r="B5" s="151" t="s">
        <v>3012</v>
      </c>
      <c r="C5" s="150" t="s">
        <v>3013</v>
      </c>
      <c r="D5" s="149" t="s">
        <v>115</v>
      </c>
    </row>
    <row r="6" spans="1:5" x14ac:dyDescent="0.2">
      <c r="A6" s="138" t="s">
        <v>596</v>
      </c>
      <c r="B6" s="148">
        <v>20566.89</v>
      </c>
      <c r="C6" s="147">
        <v>18288.59</v>
      </c>
      <c r="D6" s="146">
        <v>19457.86</v>
      </c>
    </row>
    <row r="7" spans="1:5" x14ac:dyDescent="0.2">
      <c r="A7" s="222" t="s">
        <v>595</v>
      </c>
      <c r="B7" s="163">
        <v>10325.33</v>
      </c>
      <c r="C7" s="162">
        <v>8741.77</v>
      </c>
      <c r="D7" s="156">
        <v>9551.86</v>
      </c>
    </row>
    <row r="8" spans="1:5" x14ac:dyDescent="0.2">
      <c r="A8" s="222" t="s">
        <v>594</v>
      </c>
      <c r="B8" s="163">
        <v>10876.31</v>
      </c>
      <c r="C8" s="162">
        <v>10873.66</v>
      </c>
      <c r="D8" s="156">
        <v>10875.03</v>
      </c>
    </row>
    <row r="9" spans="1:5" x14ac:dyDescent="0.2">
      <c r="A9" s="222" t="s">
        <v>593</v>
      </c>
      <c r="B9" s="163">
        <v>10332.030000000001</v>
      </c>
      <c r="C9" s="162">
        <v>12523.77</v>
      </c>
      <c r="D9" s="156">
        <v>11389.12</v>
      </c>
    </row>
    <row r="10" spans="1:5" x14ac:dyDescent="0.2">
      <c r="A10" s="222" t="s">
        <v>592</v>
      </c>
      <c r="B10" s="163">
        <v>9056.2099999999991</v>
      </c>
      <c r="C10" s="162">
        <v>12641.99</v>
      </c>
      <c r="D10" s="156">
        <v>10759.7</v>
      </c>
    </row>
    <row r="11" spans="1:5" x14ac:dyDescent="0.2">
      <c r="A11" s="222" t="s">
        <v>591</v>
      </c>
      <c r="B11" s="163">
        <v>9957.91</v>
      </c>
      <c r="C11" s="162">
        <v>16053.62</v>
      </c>
      <c r="D11" s="156">
        <v>12816.37</v>
      </c>
    </row>
    <row r="12" spans="1:5" x14ac:dyDescent="0.2">
      <c r="A12" s="222" t="s">
        <v>590</v>
      </c>
      <c r="B12" s="163">
        <v>11042.14</v>
      </c>
      <c r="C12" s="162">
        <v>17930.84</v>
      </c>
      <c r="D12" s="156">
        <v>14203</v>
      </c>
    </row>
    <row r="13" spans="1:5" x14ac:dyDescent="0.2">
      <c r="A13" s="222" t="s">
        <v>589</v>
      </c>
      <c r="B13" s="163">
        <v>12660.94</v>
      </c>
      <c r="C13" s="162">
        <v>17631.810000000001</v>
      </c>
      <c r="D13" s="156">
        <v>14888.12</v>
      </c>
    </row>
    <row r="14" spans="1:5" x14ac:dyDescent="0.2">
      <c r="A14" s="222" t="s">
        <v>588</v>
      </c>
      <c r="B14" s="163">
        <v>14733.49</v>
      </c>
      <c r="C14" s="162">
        <v>17648.22</v>
      </c>
      <c r="D14" s="156">
        <v>16104.82</v>
      </c>
    </row>
    <row r="15" spans="1:5" x14ac:dyDescent="0.2">
      <c r="A15" s="222" t="s">
        <v>587</v>
      </c>
      <c r="B15" s="163">
        <v>18030.27</v>
      </c>
      <c r="C15" s="162">
        <v>20551.25</v>
      </c>
      <c r="D15" s="156">
        <v>19200.03</v>
      </c>
    </row>
    <row r="16" spans="1:5" x14ac:dyDescent="0.2">
      <c r="A16" s="222" t="s">
        <v>586</v>
      </c>
      <c r="B16" s="163">
        <v>22596.38</v>
      </c>
      <c r="C16" s="162">
        <v>23691.4</v>
      </c>
      <c r="D16" s="156">
        <v>23111.31</v>
      </c>
    </row>
    <row r="17" spans="1:16" x14ac:dyDescent="0.2">
      <c r="A17" s="222" t="s">
        <v>585</v>
      </c>
      <c r="B17" s="163">
        <v>29907.919999999998</v>
      </c>
      <c r="C17" s="162">
        <v>27547.31</v>
      </c>
      <c r="D17" s="156">
        <v>28769.67</v>
      </c>
    </row>
    <row r="18" spans="1:16" x14ac:dyDescent="0.2">
      <c r="A18" s="222" t="s">
        <v>584</v>
      </c>
      <c r="B18" s="163">
        <v>38816.339999999997</v>
      </c>
      <c r="C18" s="162">
        <v>31834.55</v>
      </c>
      <c r="D18" s="156">
        <v>35313</v>
      </c>
    </row>
    <row r="19" spans="1:16" x14ac:dyDescent="0.2">
      <c r="A19" s="222" t="s">
        <v>583</v>
      </c>
      <c r="B19" s="163">
        <v>49315.8</v>
      </c>
      <c r="C19" s="162">
        <v>38619.379999999997</v>
      </c>
      <c r="D19" s="156">
        <v>43691.24</v>
      </c>
    </row>
    <row r="20" spans="1:16" x14ac:dyDescent="0.2">
      <c r="A20" s="222" t="s">
        <v>582</v>
      </c>
      <c r="B20" s="163">
        <v>58945.08</v>
      </c>
      <c r="C20" s="162">
        <v>47028.94</v>
      </c>
      <c r="D20" s="156">
        <v>52254.71</v>
      </c>
    </row>
    <row r="21" spans="1:16" x14ac:dyDescent="0.2">
      <c r="A21" s="222" t="s">
        <v>581</v>
      </c>
      <c r="B21" s="163">
        <v>64419.97</v>
      </c>
      <c r="C21" s="162">
        <v>52626.54</v>
      </c>
      <c r="D21" s="156">
        <v>57298.54</v>
      </c>
    </row>
    <row r="22" spans="1:16" x14ac:dyDescent="0.2">
      <c r="A22" s="222" t="s">
        <v>580</v>
      </c>
      <c r="B22" s="163">
        <v>66042.55</v>
      </c>
      <c r="C22" s="162">
        <v>57883.09</v>
      </c>
      <c r="D22" s="156">
        <v>60759.76</v>
      </c>
    </row>
    <row r="23" spans="1:16" ht="13.5" thickBot="1" x14ac:dyDescent="0.25">
      <c r="A23" s="161" t="s">
        <v>579</v>
      </c>
      <c r="B23" s="145">
        <v>66900.039999999994</v>
      </c>
      <c r="C23" s="160">
        <v>63933.86</v>
      </c>
      <c r="D23" s="159">
        <v>64777.81</v>
      </c>
    </row>
    <row r="24" spans="1:16" ht="13.5" thickBot="1" x14ac:dyDescent="0.25">
      <c r="A24" s="144" t="s">
        <v>600</v>
      </c>
      <c r="B24" s="143">
        <v>24846.59</v>
      </c>
      <c r="C24" s="142">
        <v>27045.29</v>
      </c>
      <c r="D24" s="141">
        <v>25944.1</v>
      </c>
    </row>
    <row r="26" spans="1:16" ht="81" customHeight="1" x14ac:dyDescent="0.2">
      <c r="A26" s="1071" t="s">
        <v>599</v>
      </c>
      <c r="B26" s="1071"/>
      <c r="C26" s="1071"/>
      <c r="D26" s="1071"/>
    </row>
    <row r="29" spans="1:16" ht="15.75" x14ac:dyDescent="0.25">
      <c r="A29" s="153" t="s">
        <v>3341</v>
      </c>
    </row>
    <row r="30" spans="1:16" ht="13.5" thickBot="1" x14ac:dyDescent="0.25"/>
    <row r="31" spans="1:16" ht="26.25" thickBot="1" x14ac:dyDescent="0.25">
      <c r="A31" s="139" t="s">
        <v>597</v>
      </c>
      <c r="B31" s="104" t="s">
        <v>121</v>
      </c>
      <c r="C31" s="105" t="s">
        <v>123</v>
      </c>
      <c r="D31" s="105" t="s">
        <v>124</v>
      </c>
      <c r="E31" s="105" t="s">
        <v>125</v>
      </c>
      <c r="F31" s="105" t="s">
        <v>126</v>
      </c>
      <c r="G31" s="105" t="s">
        <v>127</v>
      </c>
      <c r="H31" s="105" t="s">
        <v>128</v>
      </c>
      <c r="I31" s="105" t="s">
        <v>129</v>
      </c>
      <c r="J31" s="105" t="s">
        <v>130</v>
      </c>
      <c r="K31" s="105" t="s">
        <v>131</v>
      </c>
      <c r="L31" s="105" t="s">
        <v>132</v>
      </c>
      <c r="M31" s="105" t="s">
        <v>133</v>
      </c>
      <c r="N31" s="105" t="s">
        <v>134</v>
      </c>
      <c r="O31" s="105" t="s">
        <v>135</v>
      </c>
      <c r="P31" s="106" t="s">
        <v>115</v>
      </c>
    </row>
    <row r="32" spans="1:16" x14ac:dyDescent="0.2">
      <c r="A32" s="138" t="s">
        <v>596</v>
      </c>
      <c r="B32" s="137">
        <v>18531.82</v>
      </c>
      <c r="C32" s="136">
        <v>24117.21</v>
      </c>
      <c r="D32" s="136">
        <v>18929.330000000002</v>
      </c>
      <c r="E32" s="136">
        <v>23896.94</v>
      </c>
      <c r="F32" s="136">
        <v>20092.54</v>
      </c>
      <c r="G32" s="136">
        <v>20423.45</v>
      </c>
      <c r="H32" s="136">
        <v>21079.82</v>
      </c>
      <c r="I32" s="136">
        <v>18534.650000000001</v>
      </c>
      <c r="J32" s="136">
        <v>20983.05</v>
      </c>
      <c r="K32" s="136">
        <v>19377.400000000001</v>
      </c>
      <c r="L32" s="136">
        <v>18099.650000000001</v>
      </c>
      <c r="M32" s="136">
        <v>22613.79</v>
      </c>
      <c r="N32" s="136">
        <v>24736.21</v>
      </c>
      <c r="O32" s="157">
        <v>20897.3</v>
      </c>
      <c r="P32" s="135">
        <v>20566.89</v>
      </c>
    </row>
    <row r="33" spans="1:16" x14ac:dyDescent="0.2">
      <c r="A33" s="222" t="s">
        <v>595</v>
      </c>
      <c r="B33" s="158">
        <v>11407.66</v>
      </c>
      <c r="C33" s="157">
        <v>11210.4</v>
      </c>
      <c r="D33" s="157">
        <v>8973.48</v>
      </c>
      <c r="E33" s="157">
        <v>9930.41</v>
      </c>
      <c r="F33" s="157">
        <v>9773.84</v>
      </c>
      <c r="G33" s="157">
        <v>10513.6</v>
      </c>
      <c r="H33" s="157">
        <v>9152.65</v>
      </c>
      <c r="I33" s="157">
        <v>8885.15</v>
      </c>
      <c r="J33" s="157">
        <v>10861.76</v>
      </c>
      <c r="K33" s="157">
        <v>9283.76</v>
      </c>
      <c r="L33" s="157">
        <v>11212.85</v>
      </c>
      <c r="M33" s="157">
        <v>10239.93</v>
      </c>
      <c r="N33" s="157">
        <v>10926.6</v>
      </c>
      <c r="O33" s="157">
        <v>9042.5499999999993</v>
      </c>
      <c r="P33" s="156">
        <v>10325.33</v>
      </c>
    </row>
    <row r="34" spans="1:16" x14ac:dyDescent="0.2">
      <c r="A34" s="223" t="s">
        <v>594</v>
      </c>
      <c r="B34" s="158">
        <v>10435.51</v>
      </c>
      <c r="C34" s="157">
        <v>12465.49</v>
      </c>
      <c r="D34" s="157">
        <v>12044.2</v>
      </c>
      <c r="E34" s="157">
        <v>10326.32</v>
      </c>
      <c r="F34" s="157">
        <v>8890.68</v>
      </c>
      <c r="G34" s="157">
        <v>11709.57</v>
      </c>
      <c r="H34" s="157">
        <v>10220.799999999999</v>
      </c>
      <c r="I34" s="157">
        <v>10311.36</v>
      </c>
      <c r="J34" s="157">
        <v>9443.84</v>
      </c>
      <c r="K34" s="157">
        <v>10436.74</v>
      </c>
      <c r="L34" s="157">
        <v>11276.16</v>
      </c>
      <c r="M34" s="157">
        <v>10653.23</v>
      </c>
      <c r="N34" s="157">
        <v>11107.65</v>
      </c>
      <c r="O34" s="157">
        <v>9859.18</v>
      </c>
      <c r="P34" s="156">
        <v>10876.31</v>
      </c>
    </row>
    <row r="35" spans="1:16" x14ac:dyDescent="0.2">
      <c r="A35" s="223" t="s">
        <v>593</v>
      </c>
      <c r="B35" s="158">
        <v>10465.1</v>
      </c>
      <c r="C35" s="157">
        <v>11205.13</v>
      </c>
      <c r="D35" s="157">
        <v>9880.69</v>
      </c>
      <c r="E35" s="157">
        <v>12221.35</v>
      </c>
      <c r="F35" s="157">
        <v>8226.82</v>
      </c>
      <c r="G35" s="157">
        <v>9833.98</v>
      </c>
      <c r="H35" s="157">
        <v>9443.25</v>
      </c>
      <c r="I35" s="157">
        <v>9545.76</v>
      </c>
      <c r="J35" s="157">
        <v>10254.02</v>
      </c>
      <c r="K35" s="157">
        <v>10660.01</v>
      </c>
      <c r="L35" s="157">
        <v>10891.54</v>
      </c>
      <c r="M35" s="157">
        <v>9787.83</v>
      </c>
      <c r="N35" s="157">
        <v>11903.13</v>
      </c>
      <c r="O35" s="157">
        <v>8830.68</v>
      </c>
      <c r="P35" s="156">
        <v>10332.030000000001</v>
      </c>
    </row>
    <row r="36" spans="1:16" x14ac:dyDescent="0.2">
      <c r="A36" s="223" t="s">
        <v>592</v>
      </c>
      <c r="B36" s="158">
        <v>8506.68</v>
      </c>
      <c r="C36" s="157">
        <v>10527.34</v>
      </c>
      <c r="D36" s="157">
        <v>9258.33</v>
      </c>
      <c r="E36" s="157">
        <v>12586.68</v>
      </c>
      <c r="F36" s="157">
        <v>7884.3</v>
      </c>
      <c r="G36" s="157">
        <v>9240.84</v>
      </c>
      <c r="H36" s="157">
        <v>8557.91</v>
      </c>
      <c r="I36" s="157">
        <v>8345.2900000000009</v>
      </c>
      <c r="J36" s="157">
        <v>8430.5499999999993</v>
      </c>
      <c r="K36" s="157">
        <v>8578.4599999999991</v>
      </c>
      <c r="L36" s="157">
        <v>8318.7999999999993</v>
      </c>
      <c r="M36" s="157">
        <v>9619.11</v>
      </c>
      <c r="N36" s="157">
        <v>8426.33</v>
      </c>
      <c r="O36" s="157">
        <v>8017.42</v>
      </c>
      <c r="P36" s="156">
        <v>9056.2099999999991</v>
      </c>
    </row>
    <row r="37" spans="1:16" x14ac:dyDescent="0.2">
      <c r="A37" s="223" t="s">
        <v>591</v>
      </c>
      <c r="B37" s="158">
        <v>10060.39</v>
      </c>
      <c r="C37" s="157">
        <v>10731.62</v>
      </c>
      <c r="D37" s="157">
        <v>9160.26</v>
      </c>
      <c r="E37" s="157">
        <v>11692.42</v>
      </c>
      <c r="F37" s="157">
        <v>10484.91</v>
      </c>
      <c r="G37" s="157">
        <v>10401.36</v>
      </c>
      <c r="H37" s="157">
        <v>9280.44</v>
      </c>
      <c r="I37" s="157">
        <v>9441.02</v>
      </c>
      <c r="J37" s="157">
        <v>9590.4699999999993</v>
      </c>
      <c r="K37" s="157">
        <v>9082.94</v>
      </c>
      <c r="L37" s="157">
        <v>9470.14</v>
      </c>
      <c r="M37" s="157">
        <v>11359.26</v>
      </c>
      <c r="N37" s="157">
        <v>9926.15</v>
      </c>
      <c r="O37" s="157">
        <v>8867.3700000000008</v>
      </c>
      <c r="P37" s="156">
        <v>9957.91</v>
      </c>
    </row>
    <row r="38" spans="1:16" x14ac:dyDescent="0.2">
      <c r="A38" s="223" t="s">
        <v>590</v>
      </c>
      <c r="B38" s="158">
        <v>11051.49</v>
      </c>
      <c r="C38" s="157">
        <v>12678.29</v>
      </c>
      <c r="D38" s="157">
        <v>10342.32</v>
      </c>
      <c r="E38" s="157">
        <v>11740.01</v>
      </c>
      <c r="F38" s="157">
        <v>10944.24</v>
      </c>
      <c r="G38" s="157">
        <v>10995.83</v>
      </c>
      <c r="H38" s="157">
        <v>10090.780000000001</v>
      </c>
      <c r="I38" s="157">
        <v>9552.69</v>
      </c>
      <c r="J38" s="157">
        <v>12025.07</v>
      </c>
      <c r="K38" s="157">
        <v>10512.43</v>
      </c>
      <c r="L38" s="157">
        <v>11369.13</v>
      </c>
      <c r="M38" s="157">
        <v>10595</v>
      </c>
      <c r="N38" s="157">
        <v>10322.86</v>
      </c>
      <c r="O38" s="157">
        <v>10141.89</v>
      </c>
      <c r="P38" s="156">
        <v>11042.14</v>
      </c>
    </row>
    <row r="39" spans="1:16" x14ac:dyDescent="0.2">
      <c r="A39" s="223" t="s">
        <v>589</v>
      </c>
      <c r="B39" s="158">
        <v>13767.03</v>
      </c>
      <c r="C39" s="157">
        <v>14100.59</v>
      </c>
      <c r="D39" s="157">
        <v>12514.33</v>
      </c>
      <c r="E39" s="157">
        <v>12355</v>
      </c>
      <c r="F39" s="157">
        <v>12512.23</v>
      </c>
      <c r="G39" s="157">
        <v>12500.56</v>
      </c>
      <c r="H39" s="157">
        <v>12205.86</v>
      </c>
      <c r="I39" s="157">
        <v>11369.02</v>
      </c>
      <c r="J39" s="157">
        <v>11271.63</v>
      </c>
      <c r="K39" s="157">
        <v>12916.73</v>
      </c>
      <c r="L39" s="157">
        <v>12889.67</v>
      </c>
      <c r="M39" s="157">
        <v>11541.92</v>
      </c>
      <c r="N39" s="157">
        <v>11347.18</v>
      </c>
      <c r="O39" s="157">
        <v>11702.03</v>
      </c>
      <c r="P39" s="156">
        <v>12660.94</v>
      </c>
    </row>
    <row r="40" spans="1:16" x14ac:dyDescent="0.2">
      <c r="A40" s="223" t="s">
        <v>588</v>
      </c>
      <c r="B40" s="158">
        <v>15152.93</v>
      </c>
      <c r="C40" s="157">
        <v>15754.79</v>
      </c>
      <c r="D40" s="157">
        <v>13902.06</v>
      </c>
      <c r="E40" s="157">
        <v>13892.96</v>
      </c>
      <c r="F40" s="157">
        <v>13895.06</v>
      </c>
      <c r="G40" s="157">
        <v>15100.66</v>
      </c>
      <c r="H40" s="157">
        <v>13967.84</v>
      </c>
      <c r="I40" s="157">
        <v>13197.59</v>
      </c>
      <c r="J40" s="157">
        <v>13951.8</v>
      </c>
      <c r="K40" s="157">
        <v>13658.99</v>
      </c>
      <c r="L40" s="157">
        <v>15809.18</v>
      </c>
      <c r="M40" s="157">
        <v>15797.77</v>
      </c>
      <c r="N40" s="157">
        <v>15635.6</v>
      </c>
      <c r="O40" s="157">
        <v>12959.79</v>
      </c>
      <c r="P40" s="156">
        <v>14733.49</v>
      </c>
    </row>
    <row r="41" spans="1:16" x14ac:dyDescent="0.2">
      <c r="A41" s="223" t="s">
        <v>587</v>
      </c>
      <c r="B41" s="158">
        <v>17746.82</v>
      </c>
      <c r="C41" s="157">
        <v>19033.07</v>
      </c>
      <c r="D41" s="157">
        <v>17673.259999999998</v>
      </c>
      <c r="E41" s="157">
        <v>19320.75</v>
      </c>
      <c r="F41" s="157">
        <v>16223.98</v>
      </c>
      <c r="G41" s="157">
        <v>18933</v>
      </c>
      <c r="H41" s="157">
        <v>17533.88</v>
      </c>
      <c r="I41" s="157">
        <v>16501.55</v>
      </c>
      <c r="J41" s="157">
        <v>17355.21</v>
      </c>
      <c r="K41" s="157">
        <v>16640.080000000002</v>
      </c>
      <c r="L41" s="157">
        <v>18897.73</v>
      </c>
      <c r="M41" s="157">
        <v>18526.95</v>
      </c>
      <c r="N41" s="157">
        <v>17742.55</v>
      </c>
      <c r="O41" s="157">
        <v>17695.849999999999</v>
      </c>
      <c r="P41" s="156">
        <v>18030.27</v>
      </c>
    </row>
    <row r="42" spans="1:16" x14ac:dyDescent="0.2">
      <c r="A42" s="223" t="s">
        <v>586</v>
      </c>
      <c r="B42" s="158">
        <v>22588.76</v>
      </c>
      <c r="C42" s="157">
        <v>23786.29</v>
      </c>
      <c r="D42" s="157">
        <v>22330.61</v>
      </c>
      <c r="E42" s="157">
        <v>22977.86</v>
      </c>
      <c r="F42" s="157">
        <v>23913.75</v>
      </c>
      <c r="G42" s="157">
        <v>24952.53</v>
      </c>
      <c r="H42" s="157">
        <v>20766.07</v>
      </c>
      <c r="I42" s="157">
        <v>21611.41</v>
      </c>
      <c r="J42" s="157">
        <v>21704.22</v>
      </c>
      <c r="K42" s="157">
        <v>21329.11</v>
      </c>
      <c r="L42" s="157">
        <v>21122.62</v>
      </c>
      <c r="M42" s="157">
        <v>24125.85</v>
      </c>
      <c r="N42" s="157">
        <v>22934.97</v>
      </c>
      <c r="O42" s="157">
        <v>21593.63</v>
      </c>
      <c r="P42" s="156">
        <v>22596.38</v>
      </c>
    </row>
    <row r="43" spans="1:16" x14ac:dyDescent="0.2">
      <c r="A43" s="223" t="s">
        <v>585</v>
      </c>
      <c r="B43" s="158">
        <v>28666.19</v>
      </c>
      <c r="C43" s="157">
        <v>31673.38</v>
      </c>
      <c r="D43" s="157">
        <v>29132.41</v>
      </c>
      <c r="E43" s="157">
        <v>29051.35</v>
      </c>
      <c r="F43" s="157">
        <v>30586.97</v>
      </c>
      <c r="G43" s="157">
        <v>31190</v>
      </c>
      <c r="H43" s="157">
        <v>29773.43</v>
      </c>
      <c r="I43" s="157">
        <v>29498.81</v>
      </c>
      <c r="J43" s="157">
        <v>28908.67</v>
      </c>
      <c r="K43" s="157">
        <v>29587.52</v>
      </c>
      <c r="L43" s="157">
        <v>29716.01</v>
      </c>
      <c r="M43" s="157">
        <v>31061.48</v>
      </c>
      <c r="N43" s="157">
        <v>30374.38</v>
      </c>
      <c r="O43" s="157">
        <v>28980.31</v>
      </c>
      <c r="P43" s="156">
        <v>29907.919999999998</v>
      </c>
    </row>
    <row r="44" spans="1:16" x14ac:dyDescent="0.2">
      <c r="A44" s="223" t="s">
        <v>584</v>
      </c>
      <c r="B44" s="158">
        <v>39349.5</v>
      </c>
      <c r="C44" s="157">
        <v>42289.36</v>
      </c>
      <c r="D44" s="157">
        <v>34989.15</v>
      </c>
      <c r="E44" s="157">
        <v>38383.35</v>
      </c>
      <c r="F44" s="157">
        <v>36089.18</v>
      </c>
      <c r="G44" s="157">
        <v>39027.96</v>
      </c>
      <c r="H44" s="157">
        <v>38007.589999999997</v>
      </c>
      <c r="I44" s="157">
        <v>37370.86</v>
      </c>
      <c r="J44" s="157">
        <v>40405.15</v>
      </c>
      <c r="K44" s="157">
        <v>37121.26</v>
      </c>
      <c r="L44" s="157">
        <v>38398.89</v>
      </c>
      <c r="M44" s="157">
        <v>39953.53</v>
      </c>
      <c r="N44" s="157">
        <v>39840.839999999997</v>
      </c>
      <c r="O44" s="157">
        <v>37505.01</v>
      </c>
      <c r="P44" s="156">
        <v>38816.339999999997</v>
      </c>
    </row>
    <row r="45" spans="1:16" x14ac:dyDescent="0.2">
      <c r="A45" s="223" t="s">
        <v>583</v>
      </c>
      <c r="B45" s="158">
        <v>49734.95</v>
      </c>
      <c r="C45" s="157">
        <v>53763.43</v>
      </c>
      <c r="D45" s="157">
        <v>46596.76</v>
      </c>
      <c r="E45" s="157">
        <v>46141.55</v>
      </c>
      <c r="F45" s="157">
        <v>50295.01</v>
      </c>
      <c r="G45" s="157">
        <v>49310.09</v>
      </c>
      <c r="H45" s="157">
        <v>52094.87</v>
      </c>
      <c r="I45" s="157">
        <v>46593.03</v>
      </c>
      <c r="J45" s="157">
        <v>51438.49</v>
      </c>
      <c r="K45" s="157">
        <v>46647.5</v>
      </c>
      <c r="L45" s="157">
        <v>47063.06</v>
      </c>
      <c r="M45" s="157">
        <v>49488.09</v>
      </c>
      <c r="N45" s="157">
        <v>50340.47</v>
      </c>
      <c r="O45" s="157">
        <v>47968.95</v>
      </c>
      <c r="P45" s="156">
        <v>49315.8</v>
      </c>
    </row>
    <row r="46" spans="1:16" x14ac:dyDescent="0.2">
      <c r="A46" s="223" t="s">
        <v>582</v>
      </c>
      <c r="B46" s="158">
        <v>61516.45</v>
      </c>
      <c r="C46" s="157">
        <v>64949.85</v>
      </c>
      <c r="D46" s="157">
        <v>54863.78</v>
      </c>
      <c r="E46" s="157">
        <v>56038.57</v>
      </c>
      <c r="F46" s="157">
        <v>59242.29</v>
      </c>
      <c r="G46" s="157">
        <v>57571.6</v>
      </c>
      <c r="H46" s="157">
        <v>58964.93</v>
      </c>
      <c r="I46" s="157">
        <v>57940.83</v>
      </c>
      <c r="J46" s="157">
        <v>60906.9</v>
      </c>
      <c r="K46" s="157">
        <v>55625.97</v>
      </c>
      <c r="L46" s="157">
        <v>57224</v>
      </c>
      <c r="M46" s="157">
        <v>56966.73</v>
      </c>
      <c r="N46" s="157">
        <v>60230.3</v>
      </c>
      <c r="O46" s="157">
        <v>55934.1</v>
      </c>
      <c r="P46" s="156">
        <v>58945.08</v>
      </c>
    </row>
    <row r="47" spans="1:16" x14ac:dyDescent="0.2">
      <c r="A47" s="223" t="s">
        <v>581</v>
      </c>
      <c r="B47" s="158">
        <v>68984</v>
      </c>
      <c r="C47" s="157">
        <v>68885.19</v>
      </c>
      <c r="D47" s="157">
        <v>60515.839999999997</v>
      </c>
      <c r="E47" s="157">
        <v>62604.66</v>
      </c>
      <c r="F47" s="157">
        <v>63023.41</v>
      </c>
      <c r="G47" s="157">
        <v>66068.210000000006</v>
      </c>
      <c r="H47" s="157">
        <v>66862.69</v>
      </c>
      <c r="I47" s="157">
        <v>60072.54</v>
      </c>
      <c r="J47" s="157">
        <v>64106.48</v>
      </c>
      <c r="K47" s="157">
        <v>61148.69</v>
      </c>
      <c r="L47" s="157">
        <v>63438.15</v>
      </c>
      <c r="M47" s="157">
        <v>62024.14</v>
      </c>
      <c r="N47" s="157">
        <v>64956.57</v>
      </c>
      <c r="O47" s="157">
        <v>60597.93</v>
      </c>
      <c r="P47" s="156">
        <v>64419.97</v>
      </c>
    </row>
    <row r="48" spans="1:16" x14ac:dyDescent="0.2">
      <c r="A48" s="223" t="s">
        <v>580</v>
      </c>
      <c r="B48" s="158">
        <v>71282.2</v>
      </c>
      <c r="C48" s="157">
        <v>69018.97</v>
      </c>
      <c r="D48" s="157">
        <v>60380.9</v>
      </c>
      <c r="E48" s="157">
        <v>63270.94</v>
      </c>
      <c r="F48" s="157">
        <v>71803.8</v>
      </c>
      <c r="G48" s="157">
        <v>66095.39</v>
      </c>
      <c r="H48" s="157">
        <v>68047.97</v>
      </c>
      <c r="I48" s="157">
        <v>62675.03</v>
      </c>
      <c r="J48" s="157">
        <v>70188.3</v>
      </c>
      <c r="K48" s="157">
        <v>61965.19</v>
      </c>
      <c r="L48" s="157">
        <v>64612.23</v>
      </c>
      <c r="M48" s="157">
        <v>66058.06</v>
      </c>
      <c r="N48" s="157">
        <v>64847.16</v>
      </c>
      <c r="O48" s="157">
        <v>61709.9</v>
      </c>
      <c r="P48" s="156">
        <v>66042.55</v>
      </c>
    </row>
    <row r="49" spans="1:16" ht="13.5" thickBot="1" x14ac:dyDescent="0.25">
      <c r="A49" s="155" t="s">
        <v>579</v>
      </c>
      <c r="B49" s="133">
        <v>72664.17</v>
      </c>
      <c r="C49" s="154">
        <v>72403.399999999994</v>
      </c>
      <c r="D49" s="154">
        <v>62701.46</v>
      </c>
      <c r="E49" s="154">
        <v>61992.09</v>
      </c>
      <c r="F49" s="154">
        <v>75691.78</v>
      </c>
      <c r="G49" s="154">
        <v>64616.08</v>
      </c>
      <c r="H49" s="154">
        <v>62628.93</v>
      </c>
      <c r="I49" s="154">
        <v>65943.11</v>
      </c>
      <c r="J49" s="154">
        <v>73857.679999999993</v>
      </c>
      <c r="K49" s="154">
        <v>65561.53</v>
      </c>
      <c r="L49" s="154">
        <v>64504.29</v>
      </c>
      <c r="M49" s="154">
        <v>61941.51</v>
      </c>
      <c r="N49" s="154">
        <v>64293.56</v>
      </c>
      <c r="O49" s="154">
        <v>61275.44</v>
      </c>
      <c r="P49" s="132">
        <v>66900.039999999994</v>
      </c>
    </row>
    <row r="50" spans="1:16" ht="13.5" thickBot="1" x14ac:dyDescent="0.25">
      <c r="A50" s="131" t="s">
        <v>115</v>
      </c>
      <c r="B50" s="130">
        <v>24689.78</v>
      </c>
      <c r="C50" s="129">
        <v>26889.69</v>
      </c>
      <c r="D50" s="129">
        <v>23506.639999999999</v>
      </c>
      <c r="E50" s="129">
        <v>24755.57</v>
      </c>
      <c r="F50" s="129">
        <v>24306.26</v>
      </c>
      <c r="G50" s="129">
        <v>24461.72</v>
      </c>
      <c r="H50" s="129">
        <v>23892.720000000001</v>
      </c>
      <c r="I50" s="129">
        <v>23913.26</v>
      </c>
      <c r="J50" s="129">
        <v>24730.400000000001</v>
      </c>
      <c r="K50" s="129">
        <v>23392.63</v>
      </c>
      <c r="L50" s="129">
        <v>24557.81</v>
      </c>
      <c r="M50" s="129">
        <v>27244.21</v>
      </c>
      <c r="N50" s="129">
        <v>26716.43</v>
      </c>
      <c r="O50" s="129">
        <v>23603.88</v>
      </c>
      <c r="P50" s="128">
        <v>24846.59</v>
      </c>
    </row>
    <row r="53" spans="1:16" ht="15.75" x14ac:dyDescent="0.25">
      <c r="A53" s="153" t="s">
        <v>3342</v>
      </c>
    </row>
    <row r="54" spans="1:16" ht="13.5" thickBot="1" x14ac:dyDescent="0.25"/>
    <row r="55" spans="1:16" ht="26.25" thickBot="1" x14ac:dyDescent="0.25">
      <c r="A55" s="139" t="s">
        <v>597</v>
      </c>
      <c r="B55" s="104" t="s">
        <v>121</v>
      </c>
      <c r="C55" s="105" t="s">
        <v>123</v>
      </c>
      <c r="D55" s="105" t="s">
        <v>124</v>
      </c>
      <c r="E55" s="105" t="s">
        <v>125</v>
      </c>
      <c r="F55" s="105" t="s">
        <v>126</v>
      </c>
      <c r="G55" s="105" t="s">
        <v>127</v>
      </c>
      <c r="H55" s="105" t="s">
        <v>128</v>
      </c>
      <c r="I55" s="105" t="s">
        <v>129</v>
      </c>
      <c r="J55" s="105" t="s">
        <v>130</v>
      </c>
      <c r="K55" s="105" t="s">
        <v>131</v>
      </c>
      <c r="L55" s="105" t="s">
        <v>132</v>
      </c>
      <c r="M55" s="105" t="s">
        <v>133</v>
      </c>
      <c r="N55" s="105" t="s">
        <v>134</v>
      </c>
      <c r="O55" s="105" t="s">
        <v>135</v>
      </c>
      <c r="P55" s="106" t="s">
        <v>115</v>
      </c>
    </row>
    <row r="56" spans="1:16" x14ac:dyDescent="0.2">
      <c r="A56" s="138" t="s">
        <v>596</v>
      </c>
      <c r="B56" s="137">
        <v>16278.54</v>
      </c>
      <c r="C56" s="136">
        <v>21090.46</v>
      </c>
      <c r="D56" s="136">
        <v>17540.689999999999</v>
      </c>
      <c r="E56" s="136">
        <v>20792.93</v>
      </c>
      <c r="F56" s="136">
        <v>18680.849999999999</v>
      </c>
      <c r="G56" s="136">
        <v>20242.52</v>
      </c>
      <c r="H56" s="136">
        <v>18082.29</v>
      </c>
      <c r="I56" s="136">
        <v>17626.439999999999</v>
      </c>
      <c r="J56" s="136">
        <v>17129.55</v>
      </c>
      <c r="K56" s="136">
        <v>19728.23</v>
      </c>
      <c r="L56" s="136">
        <v>15773</v>
      </c>
      <c r="M56" s="136">
        <v>18029.03</v>
      </c>
      <c r="N56" s="136">
        <v>18713.8</v>
      </c>
      <c r="O56" s="157">
        <v>18644.55</v>
      </c>
      <c r="P56" s="135">
        <v>18288.59</v>
      </c>
    </row>
    <row r="57" spans="1:16" x14ac:dyDescent="0.2">
      <c r="A57" s="222" t="s">
        <v>595</v>
      </c>
      <c r="B57" s="158">
        <v>8318.82</v>
      </c>
      <c r="C57" s="157">
        <v>9789.7000000000007</v>
      </c>
      <c r="D57" s="157">
        <v>8298.49</v>
      </c>
      <c r="E57" s="157">
        <v>9055</v>
      </c>
      <c r="F57" s="157">
        <v>8093.87</v>
      </c>
      <c r="G57" s="157">
        <v>9956.2999999999993</v>
      </c>
      <c r="H57" s="157">
        <v>8173.99</v>
      </c>
      <c r="I57" s="157">
        <v>7796.26</v>
      </c>
      <c r="J57" s="157">
        <v>8480.7900000000009</v>
      </c>
      <c r="K57" s="157">
        <v>8516.41</v>
      </c>
      <c r="L57" s="157">
        <v>8730.16</v>
      </c>
      <c r="M57" s="157">
        <v>8233.6</v>
      </c>
      <c r="N57" s="157">
        <v>8972.2900000000009</v>
      </c>
      <c r="O57" s="157">
        <v>8043.13</v>
      </c>
      <c r="P57" s="156">
        <v>8741.77</v>
      </c>
    </row>
    <row r="58" spans="1:16" x14ac:dyDescent="0.2">
      <c r="A58" s="223" t="s">
        <v>594</v>
      </c>
      <c r="B58" s="158">
        <v>10581.22</v>
      </c>
      <c r="C58" s="157">
        <v>11664.25</v>
      </c>
      <c r="D58" s="157">
        <v>10391.629999999999</v>
      </c>
      <c r="E58" s="157">
        <v>13026.8</v>
      </c>
      <c r="F58" s="157">
        <v>8876.23</v>
      </c>
      <c r="G58" s="157">
        <v>11268.74</v>
      </c>
      <c r="H58" s="157">
        <v>10053.370000000001</v>
      </c>
      <c r="I58" s="157">
        <v>10878.03</v>
      </c>
      <c r="J58" s="157">
        <v>10821.43</v>
      </c>
      <c r="K58" s="157">
        <v>11051.5</v>
      </c>
      <c r="L58" s="157">
        <v>10496.39</v>
      </c>
      <c r="M58" s="157">
        <v>10570.19</v>
      </c>
      <c r="N58" s="157">
        <v>10927.26</v>
      </c>
      <c r="O58" s="157">
        <v>10408.92</v>
      </c>
      <c r="P58" s="156">
        <v>10873.66</v>
      </c>
    </row>
    <row r="59" spans="1:16" x14ac:dyDescent="0.2">
      <c r="A59" s="223" t="s">
        <v>593</v>
      </c>
      <c r="B59" s="158">
        <v>13364.2</v>
      </c>
      <c r="C59" s="157">
        <v>14370</v>
      </c>
      <c r="D59" s="157">
        <v>13177.36</v>
      </c>
      <c r="E59" s="157">
        <v>12074.18</v>
      </c>
      <c r="F59" s="157">
        <v>11169.14</v>
      </c>
      <c r="G59" s="157">
        <v>13069.34</v>
      </c>
      <c r="H59" s="157">
        <v>11577.43</v>
      </c>
      <c r="I59" s="157">
        <v>11972.33</v>
      </c>
      <c r="J59" s="157">
        <v>12749.45</v>
      </c>
      <c r="K59" s="157">
        <v>10917.35</v>
      </c>
      <c r="L59" s="157">
        <v>11875.49</v>
      </c>
      <c r="M59" s="157">
        <v>12435.39</v>
      </c>
      <c r="N59" s="157">
        <v>12723.71</v>
      </c>
      <c r="O59" s="157">
        <v>11305.22</v>
      </c>
      <c r="P59" s="156">
        <v>12523.77</v>
      </c>
    </row>
    <row r="60" spans="1:16" x14ac:dyDescent="0.2">
      <c r="A60" s="223" t="s">
        <v>592</v>
      </c>
      <c r="B60" s="158">
        <v>12519.83</v>
      </c>
      <c r="C60" s="157">
        <v>14066.58</v>
      </c>
      <c r="D60" s="157">
        <v>12350.56</v>
      </c>
      <c r="E60" s="157">
        <v>12415.49</v>
      </c>
      <c r="F60" s="157">
        <v>11865.49</v>
      </c>
      <c r="G60" s="157">
        <v>12803.69</v>
      </c>
      <c r="H60" s="157">
        <v>12257.56</v>
      </c>
      <c r="I60" s="157">
        <v>12035.59</v>
      </c>
      <c r="J60" s="157">
        <v>13833.48</v>
      </c>
      <c r="K60" s="157">
        <v>12810.21</v>
      </c>
      <c r="L60" s="157">
        <v>12018.77</v>
      </c>
      <c r="M60" s="157">
        <v>13624.8</v>
      </c>
      <c r="N60" s="157">
        <v>12280.99</v>
      </c>
      <c r="O60" s="157">
        <v>11241.41</v>
      </c>
      <c r="P60" s="156">
        <v>12641.99</v>
      </c>
    </row>
    <row r="61" spans="1:16" x14ac:dyDescent="0.2">
      <c r="A61" s="223" t="s">
        <v>591</v>
      </c>
      <c r="B61" s="158">
        <v>15456.78</v>
      </c>
      <c r="C61" s="157">
        <v>18574.07</v>
      </c>
      <c r="D61" s="157">
        <v>15442.05</v>
      </c>
      <c r="E61" s="157">
        <v>16331.42</v>
      </c>
      <c r="F61" s="157">
        <v>15168.82</v>
      </c>
      <c r="G61" s="157">
        <v>16305.28</v>
      </c>
      <c r="H61" s="157">
        <v>16275.11</v>
      </c>
      <c r="I61" s="157">
        <v>16086.21</v>
      </c>
      <c r="J61" s="157">
        <v>15152.92</v>
      </c>
      <c r="K61" s="157">
        <v>15478.45</v>
      </c>
      <c r="L61" s="157">
        <v>16237.68</v>
      </c>
      <c r="M61" s="157">
        <v>16241.42</v>
      </c>
      <c r="N61" s="157">
        <v>15193.95</v>
      </c>
      <c r="O61" s="157">
        <v>15122.34</v>
      </c>
      <c r="P61" s="156">
        <v>16053.62</v>
      </c>
    </row>
    <row r="62" spans="1:16" x14ac:dyDescent="0.2">
      <c r="A62" s="223" t="s">
        <v>590</v>
      </c>
      <c r="B62" s="158">
        <v>18449.23</v>
      </c>
      <c r="C62" s="157">
        <v>20418.13</v>
      </c>
      <c r="D62" s="157">
        <v>16964.07</v>
      </c>
      <c r="E62" s="157">
        <v>17939.97</v>
      </c>
      <c r="F62" s="157">
        <v>17971.97</v>
      </c>
      <c r="G62" s="157">
        <v>16754.04</v>
      </c>
      <c r="H62" s="157">
        <v>16279.44</v>
      </c>
      <c r="I62" s="157">
        <v>17177.3</v>
      </c>
      <c r="J62" s="157">
        <v>17939.78</v>
      </c>
      <c r="K62" s="157">
        <v>17877.91</v>
      </c>
      <c r="L62" s="157">
        <v>18463.78</v>
      </c>
      <c r="M62" s="157">
        <v>18082.240000000002</v>
      </c>
      <c r="N62" s="157">
        <v>16979.84</v>
      </c>
      <c r="O62" s="157">
        <v>16204.56</v>
      </c>
      <c r="P62" s="156">
        <v>17930.84</v>
      </c>
    </row>
    <row r="63" spans="1:16" x14ac:dyDescent="0.2">
      <c r="A63" s="223" t="s">
        <v>589</v>
      </c>
      <c r="B63" s="158">
        <v>19325.23</v>
      </c>
      <c r="C63" s="157">
        <v>19764.16</v>
      </c>
      <c r="D63" s="157">
        <v>16692.21</v>
      </c>
      <c r="E63" s="157">
        <v>17533.400000000001</v>
      </c>
      <c r="F63" s="157">
        <v>16930.009999999998</v>
      </c>
      <c r="G63" s="157">
        <v>17435.759999999998</v>
      </c>
      <c r="H63" s="157">
        <v>16702.259999999998</v>
      </c>
      <c r="I63" s="157">
        <v>16497.599999999999</v>
      </c>
      <c r="J63" s="157">
        <v>17347.37</v>
      </c>
      <c r="K63" s="157">
        <v>16655.04</v>
      </c>
      <c r="L63" s="157">
        <v>16815.93</v>
      </c>
      <c r="M63" s="157">
        <v>18216.16</v>
      </c>
      <c r="N63" s="157">
        <v>15975.48</v>
      </c>
      <c r="O63" s="157">
        <v>16289.62</v>
      </c>
      <c r="P63" s="156">
        <v>17631.810000000001</v>
      </c>
    </row>
    <row r="64" spans="1:16" x14ac:dyDescent="0.2">
      <c r="A64" s="223" t="s">
        <v>588</v>
      </c>
      <c r="B64" s="158">
        <v>18053.189999999999</v>
      </c>
      <c r="C64" s="157">
        <v>19052.71</v>
      </c>
      <c r="D64" s="157">
        <v>16267.81</v>
      </c>
      <c r="E64" s="157">
        <v>18180.97</v>
      </c>
      <c r="F64" s="157">
        <v>16863.22</v>
      </c>
      <c r="G64" s="157">
        <v>18375.990000000002</v>
      </c>
      <c r="H64" s="157">
        <v>17340.73</v>
      </c>
      <c r="I64" s="157">
        <v>17671.810000000001</v>
      </c>
      <c r="J64" s="157">
        <v>17937.71</v>
      </c>
      <c r="K64" s="157">
        <v>16798.77</v>
      </c>
      <c r="L64" s="157">
        <v>17355.13</v>
      </c>
      <c r="M64" s="157">
        <v>17054.96</v>
      </c>
      <c r="N64" s="157">
        <v>17127.18</v>
      </c>
      <c r="O64" s="157">
        <v>16529.72</v>
      </c>
      <c r="P64" s="156">
        <v>17648.22</v>
      </c>
    </row>
    <row r="65" spans="1:16" x14ac:dyDescent="0.2">
      <c r="A65" s="223" t="s">
        <v>587</v>
      </c>
      <c r="B65" s="158">
        <v>19340.18</v>
      </c>
      <c r="C65" s="157">
        <v>22061.98</v>
      </c>
      <c r="D65" s="157">
        <v>20467.93</v>
      </c>
      <c r="E65" s="157">
        <v>18655.07</v>
      </c>
      <c r="F65" s="157">
        <v>18449.650000000001</v>
      </c>
      <c r="G65" s="157">
        <v>21210.33</v>
      </c>
      <c r="H65" s="157">
        <v>19898.3</v>
      </c>
      <c r="I65" s="157">
        <v>19258.45</v>
      </c>
      <c r="J65" s="157">
        <v>20718.59</v>
      </c>
      <c r="K65" s="157">
        <v>22704.400000000001</v>
      </c>
      <c r="L65" s="157">
        <v>20914.72</v>
      </c>
      <c r="M65" s="157">
        <v>21597.46</v>
      </c>
      <c r="N65" s="157">
        <v>21094.54</v>
      </c>
      <c r="O65" s="157">
        <v>19756.990000000002</v>
      </c>
      <c r="P65" s="156">
        <v>20551.25</v>
      </c>
    </row>
    <row r="66" spans="1:16" x14ac:dyDescent="0.2">
      <c r="A66" s="223" t="s">
        <v>586</v>
      </c>
      <c r="B66" s="158">
        <v>23490.19</v>
      </c>
      <c r="C66" s="157">
        <v>26172.01</v>
      </c>
      <c r="D66" s="157">
        <v>23807.34</v>
      </c>
      <c r="E66" s="157">
        <v>22480.81</v>
      </c>
      <c r="F66" s="157">
        <v>22781.42</v>
      </c>
      <c r="G66" s="157">
        <v>24803.22</v>
      </c>
      <c r="H66" s="157">
        <v>23283.46</v>
      </c>
      <c r="I66" s="157">
        <v>22676.59</v>
      </c>
      <c r="J66" s="157">
        <v>22766.75</v>
      </c>
      <c r="K66" s="157">
        <v>21760.27</v>
      </c>
      <c r="L66" s="157">
        <v>23386.04</v>
      </c>
      <c r="M66" s="157">
        <v>24792.94</v>
      </c>
      <c r="N66" s="157">
        <v>24864.09</v>
      </c>
      <c r="O66" s="157">
        <v>22134.3</v>
      </c>
      <c r="P66" s="156">
        <v>23691.4</v>
      </c>
    </row>
    <row r="67" spans="1:16" x14ac:dyDescent="0.2">
      <c r="A67" s="223" t="s">
        <v>585</v>
      </c>
      <c r="B67" s="158">
        <v>28098.76</v>
      </c>
      <c r="C67" s="157">
        <v>28754.84</v>
      </c>
      <c r="D67" s="157">
        <v>25722.71</v>
      </c>
      <c r="E67" s="157">
        <v>26279.84</v>
      </c>
      <c r="F67" s="157">
        <v>25589.13</v>
      </c>
      <c r="G67" s="157">
        <v>29596.48</v>
      </c>
      <c r="H67" s="157">
        <v>28812.29</v>
      </c>
      <c r="I67" s="157">
        <v>27137.9</v>
      </c>
      <c r="J67" s="157">
        <v>27932.61</v>
      </c>
      <c r="K67" s="157">
        <v>25325.5</v>
      </c>
      <c r="L67" s="157">
        <v>27570.16</v>
      </c>
      <c r="M67" s="157">
        <v>28466.26</v>
      </c>
      <c r="N67" s="157">
        <v>27513.64</v>
      </c>
      <c r="O67" s="157">
        <v>26202.55</v>
      </c>
      <c r="P67" s="156">
        <v>27547.31</v>
      </c>
    </row>
    <row r="68" spans="1:16" x14ac:dyDescent="0.2">
      <c r="A68" s="223" t="s">
        <v>584</v>
      </c>
      <c r="B68" s="158">
        <v>34833.79</v>
      </c>
      <c r="C68" s="157">
        <v>32700.07</v>
      </c>
      <c r="D68" s="157">
        <v>28553.88</v>
      </c>
      <c r="E68" s="157">
        <v>30709.87</v>
      </c>
      <c r="F68" s="157">
        <v>33376.339999999997</v>
      </c>
      <c r="G68" s="157">
        <v>33473.279999999999</v>
      </c>
      <c r="H68" s="157">
        <v>31306.28</v>
      </c>
      <c r="I68" s="157">
        <v>30168.09</v>
      </c>
      <c r="J68" s="157">
        <v>32384.12</v>
      </c>
      <c r="K68" s="157">
        <v>30630.42</v>
      </c>
      <c r="L68" s="157">
        <v>32197.82</v>
      </c>
      <c r="M68" s="157">
        <v>30693.200000000001</v>
      </c>
      <c r="N68" s="157">
        <v>30773.919999999998</v>
      </c>
      <c r="O68" s="157">
        <v>29865.71</v>
      </c>
      <c r="P68" s="156">
        <v>31834.55</v>
      </c>
    </row>
    <row r="69" spans="1:16" x14ac:dyDescent="0.2">
      <c r="A69" s="223" t="s">
        <v>583</v>
      </c>
      <c r="B69" s="158">
        <v>42221.73</v>
      </c>
      <c r="C69" s="157">
        <v>40747.5</v>
      </c>
      <c r="D69" s="157">
        <v>35273.199999999997</v>
      </c>
      <c r="E69" s="157">
        <v>37404.99</v>
      </c>
      <c r="F69" s="157">
        <v>37598.51</v>
      </c>
      <c r="G69" s="157">
        <v>39577.620000000003</v>
      </c>
      <c r="H69" s="157">
        <v>39233.1</v>
      </c>
      <c r="I69" s="157">
        <v>37220.67</v>
      </c>
      <c r="J69" s="157">
        <v>40189.67</v>
      </c>
      <c r="K69" s="157">
        <v>34558.519999999997</v>
      </c>
      <c r="L69" s="157">
        <v>37143.14</v>
      </c>
      <c r="M69" s="157">
        <v>36631.360000000001</v>
      </c>
      <c r="N69" s="157">
        <v>40787.35</v>
      </c>
      <c r="O69" s="157">
        <v>35932.57</v>
      </c>
      <c r="P69" s="156">
        <v>38619.379999999997</v>
      </c>
    </row>
    <row r="70" spans="1:16" x14ac:dyDescent="0.2">
      <c r="A70" s="223" t="s">
        <v>582</v>
      </c>
      <c r="B70" s="158">
        <v>52002.81</v>
      </c>
      <c r="C70" s="157">
        <v>50137.4</v>
      </c>
      <c r="D70" s="157">
        <v>44261.86</v>
      </c>
      <c r="E70" s="157">
        <v>45256.57</v>
      </c>
      <c r="F70" s="157">
        <v>45081.09</v>
      </c>
      <c r="G70" s="157">
        <v>46571.5</v>
      </c>
      <c r="H70" s="157">
        <v>45205.51</v>
      </c>
      <c r="I70" s="157">
        <v>45752.7</v>
      </c>
      <c r="J70" s="157">
        <v>49302.34</v>
      </c>
      <c r="K70" s="157">
        <v>45828.91</v>
      </c>
      <c r="L70" s="157">
        <v>44845.16</v>
      </c>
      <c r="M70" s="157">
        <v>45133.64</v>
      </c>
      <c r="N70" s="157">
        <v>46836.43</v>
      </c>
      <c r="O70" s="157">
        <v>44892.24</v>
      </c>
      <c r="P70" s="156">
        <v>47028.94</v>
      </c>
    </row>
    <row r="71" spans="1:16" x14ac:dyDescent="0.2">
      <c r="A71" s="223" t="s">
        <v>581</v>
      </c>
      <c r="B71" s="158">
        <v>58328.33</v>
      </c>
      <c r="C71" s="157">
        <v>54432.72</v>
      </c>
      <c r="D71" s="157">
        <v>49004.94</v>
      </c>
      <c r="E71" s="157">
        <v>50345.79</v>
      </c>
      <c r="F71" s="157">
        <v>54477.43</v>
      </c>
      <c r="G71" s="157">
        <v>54324.53</v>
      </c>
      <c r="H71" s="157">
        <v>50449.67</v>
      </c>
      <c r="I71" s="157">
        <v>53134.61</v>
      </c>
      <c r="J71" s="157">
        <v>54672.95</v>
      </c>
      <c r="K71" s="157">
        <v>49897.74</v>
      </c>
      <c r="L71" s="157">
        <v>49052.35</v>
      </c>
      <c r="M71" s="157">
        <v>50814.06</v>
      </c>
      <c r="N71" s="157">
        <v>54672.9</v>
      </c>
      <c r="O71" s="157">
        <v>49946.1</v>
      </c>
      <c r="P71" s="156">
        <v>52626.54</v>
      </c>
    </row>
    <row r="72" spans="1:16" x14ac:dyDescent="0.2">
      <c r="A72" s="223" t="s">
        <v>580</v>
      </c>
      <c r="B72" s="158">
        <v>64963.34</v>
      </c>
      <c r="C72" s="157">
        <v>60800.3</v>
      </c>
      <c r="D72" s="157">
        <v>55507.65</v>
      </c>
      <c r="E72" s="157">
        <v>53855.61</v>
      </c>
      <c r="F72" s="157">
        <v>63411.05</v>
      </c>
      <c r="G72" s="157">
        <v>58729.120000000003</v>
      </c>
      <c r="H72" s="157">
        <v>54368.58</v>
      </c>
      <c r="I72" s="157">
        <v>58450.39</v>
      </c>
      <c r="J72" s="157">
        <v>61016.2</v>
      </c>
      <c r="K72" s="157">
        <v>54456.92</v>
      </c>
      <c r="L72" s="157">
        <v>54143.66</v>
      </c>
      <c r="M72" s="157">
        <v>56432.94</v>
      </c>
      <c r="N72" s="157">
        <v>56389.919999999998</v>
      </c>
      <c r="O72" s="157">
        <v>55163.08</v>
      </c>
      <c r="P72" s="156">
        <v>57883.09</v>
      </c>
    </row>
    <row r="73" spans="1:16" ht="13.5" thickBot="1" x14ac:dyDescent="0.25">
      <c r="A73" s="155" t="s">
        <v>579</v>
      </c>
      <c r="B73" s="133">
        <v>75236.429999999993</v>
      </c>
      <c r="C73" s="154">
        <v>68247.22</v>
      </c>
      <c r="D73" s="154">
        <v>58873.45</v>
      </c>
      <c r="E73" s="154">
        <v>60862.69</v>
      </c>
      <c r="F73" s="154">
        <v>70450.070000000007</v>
      </c>
      <c r="G73" s="154">
        <v>65490.3</v>
      </c>
      <c r="H73" s="154">
        <v>58746.52</v>
      </c>
      <c r="I73" s="154">
        <v>65447.73</v>
      </c>
      <c r="J73" s="154">
        <v>70911.86</v>
      </c>
      <c r="K73" s="154">
        <v>58913.97</v>
      </c>
      <c r="L73" s="154">
        <v>57457.919999999998</v>
      </c>
      <c r="M73" s="154">
        <v>61051.94</v>
      </c>
      <c r="N73" s="154">
        <v>59624.98</v>
      </c>
      <c r="O73" s="154">
        <v>57001.27</v>
      </c>
      <c r="P73" s="132">
        <v>63933.86</v>
      </c>
    </row>
    <row r="74" spans="1:16" ht="13.5" thickBot="1" x14ac:dyDescent="0.25">
      <c r="A74" s="131" t="s">
        <v>115</v>
      </c>
      <c r="B74" s="130">
        <v>28173.4</v>
      </c>
      <c r="C74" s="129">
        <v>28650.41</v>
      </c>
      <c r="D74" s="129">
        <v>24993.86</v>
      </c>
      <c r="E74" s="129">
        <v>26202.93</v>
      </c>
      <c r="F74" s="129">
        <v>25895.96</v>
      </c>
      <c r="G74" s="129">
        <v>26539.54</v>
      </c>
      <c r="H74" s="129">
        <v>25145.38</v>
      </c>
      <c r="I74" s="129">
        <v>26685.9</v>
      </c>
      <c r="J74" s="129">
        <v>27238.5</v>
      </c>
      <c r="K74" s="129">
        <v>25431.65</v>
      </c>
      <c r="L74" s="129">
        <v>26452.26</v>
      </c>
      <c r="M74" s="129">
        <v>29560.240000000002</v>
      </c>
      <c r="N74" s="129">
        <v>29920</v>
      </c>
      <c r="O74" s="129">
        <v>25888.69</v>
      </c>
      <c r="P74" s="128">
        <v>27045.29</v>
      </c>
    </row>
    <row r="77" spans="1:16" ht="15.75" x14ac:dyDescent="0.25">
      <c r="A77" s="153" t="s">
        <v>3343</v>
      </c>
    </row>
    <row r="78" spans="1:16" ht="13.5" thickBot="1" x14ac:dyDescent="0.25"/>
    <row r="79" spans="1:16" ht="26.25" thickBot="1" x14ac:dyDescent="0.25">
      <c r="A79" s="139" t="s">
        <v>597</v>
      </c>
      <c r="B79" s="104" t="s">
        <v>121</v>
      </c>
      <c r="C79" s="105" t="s">
        <v>123</v>
      </c>
      <c r="D79" s="105" t="s">
        <v>124</v>
      </c>
      <c r="E79" s="105" t="s">
        <v>125</v>
      </c>
      <c r="F79" s="105" t="s">
        <v>126</v>
      </c>
      <c r="G79" s="105" t="s">
        <v>127</v>
      </c>
      <c r="H79" s="105" t="s">
        <v>128</v>
      </c>
      <c r="I79" s="105" t="s">
        <v>129</v>
      </c>
      <c r="J79" s="105" t="s">
        <v>130</v>
      </c>
      <c r="K79" s="105" t="s">
        <v>131</v>
      </c>
      <c r="L79" s="105" t="s">
        <v>132</v>
      </c>
      <c r="M79" s="105" t="s">
        <v>133</v>
      </c>
      <c r="N79" s="105" t="s">
        <v>134</v>
      </c>
      <c r="O79" s="105" t="s">
        <v>135</v>
      </c>
      <c r="P79" s="106" t="s">
        <v>115</v>
      </c>
    </row>
    <row r="80" spans="1:16" x14ac:dyDescent="0.2">
      <c r="A80" s="138" t="s">
        <v>596</v>
      </c>
      <c r="B80" s="137">
        <v>17434.59</v>
      </c>
      <c r="C80" s="136">
        <v>22632.37</v>
      </c>
      <c r="D80" s="136">
        <v>18256.650000000001</v>
      </c>
      <c r="E80" s="136">
        <v>22365.78</v>
      </c>
      <c r="F80" s="136">
        <v>19403.79</v>
      </c>
      <c r="G80" s="136">
        <v>20335.71</v>
      </c>
      <c r="H80" s="136">
        <v>19634.57</v>
      </c>
      <c r="I80" s="136">
        <v>18095.87</v>
      </c>
      <c r="J80" s="136">
        <v>19106.650000000001</v>
      </c>
      <c r="K80" s="136">
        <v>19548.84</v>
      </c>
      <c r="L80" s="136">
        <v>16963.86</v>
      </c>
      <c r="M80" s="136">
        <v>20401.22</v>
      </c>
      <c r="N80" s="136">
        <v>21835.96</v>
      </c>
      <c r="O80" s="136">
        <v>19800.71</v>
      </c>
      <c r="P80" s="146">
        <v>19457.86</v>
      </c>
    </row>
    <row r="81" spans="1:16" x14ac:dyDescent="0.2">
      <c r="A81" s="222" t="s">
        <v>595</v>
      </c>
      <c r="B81" s="158">
        <v>9899.65</v>
      </c>
      <c r="C81" s="157">
        <v>10519.65</v>
      </c>
      <c r="D81" s="157">
        <v>8641.3700000000008</v>
      </c>
      <c r="E81" s="157">
        <v>9504.26</v>
      </c>
      <c r="F81" s="157">
        <v>8963.0499999999993</v>
      </c>
      <c r="G81" s="157">
        <v>10241.75</v>
      </c>
      <c r="H81" s="157">
        <v>8674.2800000000007</v>
      </c>
      <c r="I81" s="157">
        <v>8352.81</v>
      </c>
      <c r="J81" s="157">
        <v>9698.32</v>
      </c>
      <c r="K81" s="157">
        <v>8910.2099999999991</v>
      </c>
      <c r="L81" s="157">
        <v>9994.6</v>
      </c>
      <c r="M81" s="157">
        <v>9251.58</v>
      </c>
      <c r="N81" s="157">
        <v>9968.42</v>
      </c>
      <c r="O81" s="157">
        <v>8554.44</v>
      </c>
      <c r="P81" s="156">
        <v>9551.86</v>
      </c>
    </row>
    <row r="82" spans="1:16" x14ac:dyDescent="0.2">
      <c r="A82" s="223" t="s">
        <v>594</v>
      </c>
      <c r="B82" s="158">
        <v>10506.29</v>
      </c>
      <c r="C82" s="157">
        <v>12079.25</v>
      </c>
      <c r="D82" s="157">
        <v>11242.21</v>
      </c>
      <c r="E82" s="157">
        <v>11656.14</v>
      </c>
      <c r="F82" s="157">
        <v>8883.7800000000007</v>
      </c>
      <c r="G82" s="157">
        <v>11494.96</v>
      </c>
      <c r="H82" s="157">
        <v>10139.459999999999</v>
      </c>
      <c r="I82" s="157">
        <v>10584.72</v>
      </c>
      <c r="J82" s="157">
        <v>10104.959999999999</v>
      </c>
      <c r="K82" s="157">
        <v>10734.49</v>
      </c>
      <c r="L82" s="157">
        <v>10895.56</v>
      </c>
      <c r="M82" s="157">
        <v>10612.95</v>
      </c>
      <c r="N82" s="157">
        <v>11020.35</v>
      </c>
      <c r="O82" s="157">
        <v>10123.790000000001</v>
      </c>
      <c r="P82" s="156">
        <v>10875.03</v>
      </c>
    </row>
    <row r="83" spans="1:16" x14ac:dyDescent="0.2">
      <c r="A83" s="223" t="s">
        <v>593</v>
      </c>
      <c r="B83" s="158">
        <v>11851.51</v>
      </c>
      <c r="C83" s="157">
        <v>12733.36</v>
      </c>
      <c r="D83" s="157">
        <v>11471.15</v>
      </c>
      <c r="E83" s="157">
        <v>12150.24</v>
      </c>
      <c r="F83" s="157">
        <v>9641.74</v>
      </c>
      <c r="G83" s="157">
        <v>11411.32</v>
      </c>
      <c r="H83" s="157">
        <v>10485.700000000001</v>
      </c>
      <c r="I83" s="157">
        <v>10708.42</v>
      </c>
      <c r="J83" s="157">
        <v>11464</v>
      </c>
      <c r="K83" s="157">
        <v>10784.62</v>
      </c>
      <c r="L83" s="157">
        <v>11363.55</v>
      </c>
      <c r="M83" s="157">
        <v>11052.56</v>
      </c>
      <c r="N83" s="157">
        <v>12296.94</v>
      </c>
      <c r="O83" s="157">
        <v>10016.969999999999</v>
      </c>
      <c r="P83" s="156">
        <v>11389.12</v>
      </c>
    </row>
    <row r="84" spans="1:16" x14ac:dyDescent="0.2">
      <c r="A84" s="223" t="s">
        <v>592</v>
      </c>
      <c r="B84" s="158">
        <v>10435.92</v>
      </c>
      <c r="C84" s="157">
        <v>12201.48</v>
      </c>
      <c r="D84" s="157">
        <v>10738.65</v>
      </c>
      <c r="E84" s="157">
        <v>12505.65</v>
      </c>
      <c r="F84" s="157">
        <v>9781.5300000000007</v>
      </c>
      <c r="G84" s="157">
        <v>10928.4</v>
      </c>
      <c r="H84" s="157">
        <v>10335.280000000001</v>
      </c>
      <c r="I84" s="157">
        <v>10109.780000000001</v>
      </c>
      <c r="J84" s="157">
        <v>11012.61</v>
      </c>
      <c r="K84" s="157">
        <v>10601.32</v>
      </c>
      <c r="L84" s="157">
        <v>10078.52</v>
      </c>
      <c r="M84" s="157">
        <v>11502.94</v>
      </c>
      <c r="N84" s="157">
        <v>10174.209999999999</v>
      </c>
      <c r="O84" s="157">
        <v>9550.1299999999992</v>
      </c>
      <c r="P84" s="156">
        <v>10759.7</v>
      </c>
    </row>
    <row r="85" spans="1:16" x14ac:dyDescent="0.2">
      <c r="A85" s="223" t="s">
        <v>591</v>
      </c>
      <c r="B85" s="158">
        <v>12692.8</v>
      </c>
      <c r="C85" s="157">
        <v>14395.32</v>
      </c>
      <c r="D85" s="157">
        <v>12193.95</v>
      </c>
      <c r="E85" s="157">
        <v>13873.53</v>
      </c>
      <c r="F85" s="157">
        <v>12700.85</v>
      </c>
      <c r="G85" s="157">
        <v>13182.95</v>
      </c>
      <c r="H85" s="157">
        <v>12656.98</v>
      </c>
      <c r="I85" s="157">
        <v>12553.69</v>
      </c>
      <c r="J85" s="157">
        <v>12250.88</v>
      </c>
      <c r="K85" s="157">
        <v>12073.22</v>
      </c>
      <c r="L85" s="157">
        <v>12642.26</v>
      </c>
      <c r="M85" s="157">
        <v>13477.24</v>
      </c>
      <c r="N85" s="157">
        <v>12126.15</v>
      </c>
      <c r="O85" s="157">
        <v>11736.37</v>
      </c>
      <c r="P85" s="156">
        <v>12816.37</v>
      </c>
    </row>
    <row r="86" spans="1:16" x14ac:dyDescent="0.2">
      <c r="A86" s="223" t="s">
        <v>590</v>
      </c>
      <c r="B86" s="158">
        <v>14572.67</v>
      </c>
      <c r="C86" s="157">
        <v>16209.47</v>
      </c>
      <c r="D86" s="157">
        <v>13462.29</v>
      </c>
      <c r="E86" s="157">
        <v>14612.11</v>
      </c>
      <c r="F86" s="157">
        <v>14332.99</v>
      </c>
      <c r="G86" s="157">
        <v>13738.22</v>
      </c>
      <c r="H86" s="157">
        <v>13134.62</v>
      </c>
      <c r="I86" s="157">
        <v>13023.19</v>
      </c>
      <c r="J86" s="157">
        <v>14779.94</v>
      </c>
      <c r="K86" s="157">
        <v>13887.4</v>
      </c>
      <c r="L86" s="157">
        <v>14585.58</v>
      </c>
      <c r="M86" s="157">
        <v>13720.73</v>
      </c>
      <c r="N86" s="157">
        <v>12886.91</v>
      </c>
      <c r="O86" s="157">
        <v>12805.14</v>
      </c>
      <c r="P86" s="156">
        <v>14203</v>
      </c>
    </row>
    <row r="87" spans="1:16" x14ac:dyDescent="0.2">
      <c r="A87" s="223" t="s">
        <v>589</v>
      </c>
      <c r="B87" s="158">
        <v>16222.7</v>
      </c>
      <c r="C87" s="157">
        <v>16622.07</v>
      </c>
      <c r="D87" s="157">
        <v>14475.64</v>
      </c>
      <c r="E87" s="157">
        <v>14695.67</v>
      </c>
      <c r="F87" s="157">
        <v>14649.89</v>
      </c>
      <c r="G87" s="157">
        <v>14830.07</v>
      </c>
      <c r="H87" s="157">
        <v>14362.83</v>
      </c>
      <c r="I87" s="157">
        <v>13695.38</v>
      </c>
      <c r="J87" s="157">
        <v>14089.93</v>
      </c>
      <c r="K87" s="157">
        <v>14639.92</v>
      </c>
      <c r="L87" s="157">
        <v>14637.06</v>
      </c>
      <c r="M87" s="157">
        <v>14090.77</v>
      </c>
      <c r="N87" s="157">
        <v>13094.32</v>
      </c>
      <c r="O87" s="157">
        <v>13746.45</v>
      </c>
      <c r="P87" s="156">
        <v>14888.12</v>
      </c>
    </row>
    <row r="88" spans="1:16" x14ac:dyDescent="0.2">
      <c r="A88" s="223" t="s">
        <v>588</v>
      </c>
      <c r="B88" s="158">
        <v>16412.12</v>
      </c>
      <c r="C88" s="157">
        <v>17275.48</v>
      </c>
      <c r="D88" s="157">
        <v>15119.55</v>
      </c>
      <c r="E88" s="157">
        <v>15995.16</v>
      </c>
      <c r="F88" s="157">
        <v>15361.54</v>
      </c>
      <c r="G88" s="157">
        <v>16691.349999999999</v>
      </c>
      <c r="H88" s="157">
        <v>15662.54</v>
      </c>
      <c r="I88" s="157">
        <v>15395.37</v>
      </c>
      <c r="J88" s="157">
        <v>15938.66</v>
      </c>
      <c r="K88" s="157">
        <v>15186.25</v>
      </c>
      <c r="L88" s="157">
        <v>16536.25</v>
      </c>
      <c r="M88" s="157">
        <v>16337.63</v>
      </c>
      <c r="N88" s="157">
        <v>16248.45</v>
      </c>
      <c r="O88" s="157">
        <v>14642.82</v>
      </c>
      <c r="P88" s="156">
        <v>16104.82</v>
      </c>
    </row>
    <row r="89" spans="1:16" x14ac:dyDescent="0.2">
      <c r="A89" s="223" t="s">
        <v>587</v>
      </c>
      <c r="B89" s="158">
        <v>18449.91</v>
      </c>
      <c r="C89" s="157">
        <v>20408.63</v>
      </c>
      <c r="D89" s="157">
        <v>19032.09</v>
      </c>
      <c r="E89" s="157">
        <v>19004.39</v>
      </c>
      <c r="F89" s="157">
        <v>17308.990000000002</v>
      </c>
      <c r="G89" s="157">
        <v>20018.78</v>
      </c>
      <c r="H89" s="157">
        <v>18688.02</v>
      </c>
      <c r="I89" s="157">
        <v>17815.419999999998</v>
      </c>
      <c r="J89" s="157">
        <v>19007.62</v>
      </c>
      <c r="K89" s="157">
        <v>19523.88</v>
      </c>
      <c r="L89" s="157">
        <v>19823.48</v>
      </c>
      <c r="M89" s="157">
        <v>19849.04</v>
      </c>
      <c r="N89" s="157">
        <v>19163.009999999998</v>
      </c>
      <c r="O89" s="157">
        <v>18665.22</v>
      </c>
      <c r="P89" s="156">
        <v>19200.03</v>
      </c>
    </row>
    <row r="90" spans="1:16" x14ac:dyDescent="0.2">
      <c r="A90" s="223" t="s">
        <v>586</v>
      </c>
      <c r="B90" s="158">
        <v>22998.76</v>
      </c>
      <c r="C90" s="157">
        <v>24888.080000000002</v>
      </c>
      <c r="D90" s="157">
        <v>23036.43</v>
      </c>
      <c r="E90" s="157">
        <v>22737.65</v>
      </c>
      <c r="F90" s="157">
        <v>23373.09</v>
      </c>
      <c r="G90" s="157">
        <v>24881.119999999999</v>
      </c>
      <c r="H90" s="157">
        <v>22006.52</v>
      </c>
      <c r="I90" s="157">
        <v>22125.18</v>
      </c>
      <c r="J90" s="157">
        <v>22227</v>
      </c>
      <c r="K90" s="157">
        <v>21534.240000000002</v>
      </c>
      <c r="L90" s="157">
        <v>22179.18</v>
      </c>
      <c r="M90" s="157">
        <v>24419.15</v>
      </c>
      <c r="N90" s="157">
        <v>23792.16</v>
      </c>
      <c r="O90" s="157">
        <v>21855.3</v>
      </c>
      <c r="P90" s="156">
        <v>23111.31</v>
      </c>
    </row>
    <row r="91" spans="1:16" x14ac:dyDescent="0.2">
      <c r="A91" s="223" t="s">
        <v>585</v>
      </c>
      <c r="B91" s="158">
        <v>28395.83</v>
      </c>
      <c r="C91" s="157">
        <v>30290.79</v>
      </c>
      <c r="D91" s="157">
        <v>27481.7</v>
      </c>
      <c r="E91" s="157">
        <v>27701.119999999999</v>
      </c>
      <c r="F91" s="157">
        <v>28147.75</v>
      </c>
      <c r="G91" s="157">
        <v>30406.59</v>
      </c>
      <c r="H91" s="157">
        <v>29296.89</v>
      </c>
      <c r="I91" s="157">
        <v>28357.77</v>
      </c>
      <c r="J91" s="157">
        <v>28423.7</v>
      </c>
      <c r="K91" s="157">
        <v>27526.26</v>
      </c>
      <c r="L91" s="157">
        <v>28679.47</v>
      </c>
      <c r="M91" s="157">
        <v>29869.52</v>
      </c>
      <c r="N91" s="157">
        <v>29035.4</v>
      </c>
      <c r="O91" s="157">
        <v>27620.98</v>
      </c>
      <c r="P91" s="156">
        <v>28769.67</v>
      </c>
    </row>
    <row r="92" spans="1:16" x14ac:dyDescent="0.2">
      <c r="A92" s="223" t="s">
        <v>584</v>
      </c>
      <c r="B92" s="158">
        <v>37104.019999999997</v>
      </c>
      <c r="C92" s="157">
        <v>37571.449999999997</v>
      </c>
      <c r="D92" s="157">
        <v>31784.22</v>
      </c>
      <c r="E92" s="157">
        <v>34543.19</v>
      </c>
      <c r="F92" s="157">
        <v>34734.21</v>
      </c>
      <c r="G92" s="157">
        <v>36202.300000000003</v>
      </c>
      <c r="H92" s="157">
        <v>34536.949999999997</v>
      </c>
      <c r="I92" s="157">
        <v>33736.230000000003</v>
      </c>
      <c r="J92" s="157">
        <v>36320.839999999997</v>
      </c>
      <c r="K92" s="157">
        <v>33855.03</v>
      </c>
      <c r="L92" s="157">
        <v>35283.360000000001</v>
      </c>
      <c r="M92" s="157">
        <v>35485.71</v>
      </c>
      <c r="N92" s="157">
        <v>35292.22</v>
      </c>
      <c r="O92" s="157">
        <v>33586.879999999997</v>
      </c>
      <c r="P92" s="156">
        <v>35313</v>
      </c>
    </row>
    <row r="93" spans="1:16" x14ac:dyDescent="0.2">
      <c r="A93" s="223" t="s">
        <v>583</v>
      </c>
      <c r="B93" s="158">
        <v>45843.62</v>
      </c>
      <c r="C93" s="157">
        <v>47108.76</v>
      </c>
      <c r="D93" s="157">
        <v>40752.29</v>
      </c>
      <c r="E93" s="157">
        <v>41566.83</v>
      </c>
      <c r="F93" s="157">
        <v>43549.08</v>
      </c>
      <c r="G93" s="157">
        <v>44204.9</v>
      </c>
      <c r="H93" s="157">
        <v>45236.800000000003</v>
      </c>
      <c r="I93" s="157">
        <v>41658.71</v>
      </c>
      <c r="J93" s="157">
        <v>45462.02</v>
      </c>
      <c r="K93" s="157">
        <v>40283.339999999997</v>
      </c>
      <c r="L93" s="157">
        <v>41787.480000000003</v>
      </c>
      <c r="M93" s="157">
        <v>42796.18</v>
      </c>
      <c r="N93" s="157">
        <v>45150.25</v>
      </c>
      <c r="O93" s="157">
        <v>41472.870000000003</v>
      </c>
      <c r="P93" s="156">
        <v>43691.24</v>
      </c>
    </row>
    <row r="94" spans="1:16" x14ac:dyDescent="0.2">
      <c r="A94" s="223" t="s">
        <v>582</v>
      </c>
      <c r="B94" s="158">
        <v>56327.33</v>
      </c>
      <c r="C94" s="157">
        <v>56827.47</v>
      </c>
      <c r="D94" s="157">
        <v>48994.87</v>
      </c>
      <c r="E94" s="157">
        <v>49967.55</v>
      </c>
      <c r="F94" s="157">
        <v>51311.48</v>
      </c>
      <c r="G94" s="157">
        <v>51398.14</v>
      </c>
      <c r="H94" s="157">
        <v>51270.27</v>
      </c>
      <c r="I94" s="157">
        <v>51089.29</v>
      </c>
      <c r="J94" s="157">
        <v>54299.79</v>
      </c>
      <c r="K94" s="157">
        <v>50097.440000000002</v>
      </c>
      <c r="L94" s="157">
        <v>50256.32</v>
      </c>
      <c r="M94" s="157">
        <v>50249.16</v>
      </c>
      <c r="N94" s="157">
        <v>52376.67</v>
      </c>
      <c r="O94" s="157">
        <v>49554.41</v>
      </c>
      <c r="P94" s="156">
        <v>52254.71</v>
      </c>
    </row>
    <row r="95" spans="1:16" x14ac:dyDescent="0.2">
      <c r="A95" s="223" t="s">
        <v>581</v>
      </c>
      <c r="B95" s="158">
        <v>62778.84</v>
      </c>
      <c r="C95" s="157">
        <v>60317.48</v>
      </c>
      <c r="D95" s="157">
        <v>53544.73</v>
      </c>
      <c r="E95" s="157">
        <v>55161.95</v>
      </c>
      <c r="F95" s="157">
        <v>57798.81</v>
      </c>
      <c r="G95" s="157">
        <v>58970.85</v>
      </c>
      <c r="H95" s="157">
        <v>57053.93</v>
      </c>
      <c r="I95" s="157">
        <v>55909.68</v>
      </c>
      <c r="J95" s="157">
        <v>58353.93</v>
      </c>
      <c r="K95" s="157">
        <v>54348.37</v>
      </c>
      <c r="L95" s="157">
        <v>54638.720000000001</v>
      </c>
      <c r="M95" s="157">
        <v>55157.23</v>
      </c>
      <c r="N95" s="157">
        <v>58662.66</v>
      </c>
      <c r="O95" s="157">
        <v>53995.63</v>
      </c>
      <c r="P95" s="156">
        <v>57298.54</v>
      </c>
    </row>
    <row r="96" spans="1:16" x14ac:dyDescent="0.2">
      <c r="A96" s="223" t="s">
        <v>580</v>
      </c>
      <c r="B96" s="158">
        <v>67299.92</v>
      </c>
      <c r="C96" s="157">
        <v>63726.74</v>
      </c>
      <c r="D96" s="157">
        <v>57244.49</v>
      </c>
      <c r="E96" s="157">
        <v>57119.32</v>
      </c>
      <c r="F96" s="157">
        <v>66522.47</v>
      </c>
      <c r="G96" s="157">
        <v>61337.8</v>
      </c>
      <c r="H96" s="157">
        <v>59231.46</v>
      </c>
      <c r="I96" s="157">
        <v>59998.07</v>
      </c>
      <c r="J96" s="157">
        <v>64235.8</v>
      </c>
      <c r="K96" s="157">
        <v>57122.83</v>
      </c>
      <c r="L96" s="157">
        <v>57803.95</v>
      </c>
      <c r="M96" s="157">
        <v>59706.78</v>
      </c>
      <c r="N96" s="157">
        <v>59185.2</v>
      </c>
      <c r="O96" s="157">
        <v>57360.6</v>
      </c>
      <c r="P96" s="156">
        <v>60759.76</v>
      </c>
    </row>
    <row r="97" spans="1:16" ht="13.5" thickBot="1" x14ac:dyDescent="0.25">
      <c r="A97" s="155" t="s">
        <v>579</v>
      </c>
      <c r="B97" s="133">
        <v>74462.83</v>
      </c>
      <c r="C97" s="154">
        <v>69446.559999999998</v>
      </c>
      <c r="D97" s="154">
        <v>59983.92</v>
      </c>
      <c r="E97" s="154">
        <v>61195.81</v>
      </c>
      <c r="F97" s="154">
        <v>71963.89</v>
      </c>
      <c r="G97" s="154">
        <v>65258.86</v>
      </c>
      <c r="H97" s="154">
        <v>59800.5</v>
      </c>
      <c r="I97" s="154">
        <v>65592.509999999995</v>
      </c>
      <c r="J97" s="154">
        <v>71801.36</v>
      </c>
      <c r="K97" s="154">
        <v>60881.19</v>
      </c>
      <c r="L97" s="154">
        <v>59402.39</v>
      </c>
      <c r="M97" s="154">
        <v>61303.72</v>
      </c>
      <c r="N97" s="154">
        <v>60819.77</v>
      </c>
      <c r="O97" s="154">
        <v>58187.87</v>
      </c>
      <c r="P97" s="132">
        <v>64777.81</v>
      </c>
    </row>
    <row r="98" spans="1:16" ht="13.5" thickBot="1" x14ac:dyDescent="0.25">
      <c r="A98" s="131" t="s">
        <v>115</v>
      </c>
      <c r="B98" s="130">
        <v>26397.919999999998</v>
      </c>
      <c r="C98" s="129">
        <v>27755.78</v>
      </c>
      <c r="D98" s="129">
        <v>24258.84</v>
      </c>
      <c r="E98" s="129">
        <v>25484.32</v>
      </c>
      <c r="F98" s="129">
        <v>25109.07</v>
      </c>
      <c r="G98" s="129">
        <v>25506.53</v>
      </c>
      <c r="H98" s="129">
        <v>24532.05</v>
      </c>
      <c r="I98" s="129">
        <v>25308.95</v>
      </c>
      <c r="J98" s="129">
        <v>26005.07</v>
      </c>
      <c r="K98" s="129">
        <v>24416.240000000002</v>
      </c>
      <c r="L98" s="129">
        <v>25506.42</v>
      </c>
      <c r="M98" s="129">
        <v>28376.17</v>
      </c>
      <c r="N98" s="129">
        <v>28278.09</v>
      </c>
      <c r="O98" s="129">
        <v>24755.39</v>
      </c>
      <c r="P98" s="128">
        <v>25944.1</v>
      </c>
    </row>
  </sheetData>
  <mergeCells count="2">
    <mergeCell ref="A3:D3"/>
    <mergeCell ref="A26:D2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57" fitToHeight="2" orientation="landscape" r:id="rId1"/>
  <rowBreaks count="1" manualBreakCount="1">
    <brk id="51" max="1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5" zoomScaleNormal="85" workbookViewId="0"/>
  </sheetViews>
  <sheetFormatPr defaultRowHeight="12.75" x14ac:dyDescent="0.2"/>
  <cols>
    <col min="1" max="1" width="19.140625" style="164" bestFit="1" customWidth="1"/>
    <col min="2" max="2" width="11.85546875" style="164" customWidth="1"/>
    <col min="3" max="3" width="18.85546875" style="164" bestFit="1" customWidth="1"/>
    <col min="4" max="10" width="13.85546875" style="164" customWidth="1"/>
    <col min="11" max="11" width="16.28515625" style="164" customWidth="1"/>
    <col min="12" max="15" width="13.7109375" style="164" customWidth="1"/>
    <col min="16" max="16384" width="9.140625" style="164"/>
  </cols>
  <sheetData>
    <row r="1" spans="1:15" s="127" customFormat="1" ht="15.75" x14ac:dyDescent="0.25">
      <c r="A1" s="153" t="s">
        <v>3209</v>
      </c>
    </row>
    <row r="2" spans="1:15" ht="15" x14ac:dyDescent="0.2">
      <c r="A2" s="180"/>
    </row>
    <row r="3" spans="1:15" ht="15.75" x14ac:dyDescent="0.25">
      <c r="A3" s="179" t="s">
        <v>3266</v>
      </c>
    </row>
    <row r="4" spans="1:15" ht="13.5" thickBot="1" x14ac:dyDescent="0.25"/>
    <row r="5" spans="1:15" s="178" customFormat="1" ht="40.5" customHeight="1" thickBot="1" x14ac:dyDescent="0.25">
      <c r="A5" s="1198" t="s">
        <v>113</v>
      </c>
      <c r="B5" s="1199" t="s">
        <v>615</v>
      </c>
      <c r="C5" s="1199" t="s">
        <v>614</v>
      </c>
      <c r="D5" s="1200" t="s">
        <v>115</v>
      </c>
      <c r="E5" s="1201" t="s">
        <v>2</v>
      </c>
      <c r="F5" s="1201" t="s">
        <v>613</v>
      </c>
      <c r="G5" s="1201" t="s">
        <v>3344</v>
      </c>
      <c r="H5" s="1201" t="s">
        <v>612</v>
      </c>
      <c r="I5" s="1201" t="s">
        <v>611</v>
      </c>
      <c r="J5" s="1201" t="s">
        <v>610</v>
      </c>
      <c r="K5" s="1202" t="s">
        <v>609</v>
      </c>
      <c r="L5" s="1202" t="s">
        <v>608</v>
      </c>
      <c r="M5" s="1202" t="s">
        <v>607</v>
      </c>
      <c r="N5" s="1202" t="s">
        <v>606</v>
      </c>
      <c r="O5" s="1203" t="s">
        <v>605</v>
      </c>
    </row>
    <row r="6" spans="1:15" x14ac:dyDescent="0.2">
      <c r="A6" s="177" t="s">
        <v>121</v>
      </c>
      <c r="B6" s="176">
        <v>780953.42</v>
      </c>
      <c r="C6" s="176">
        <v>1560103.99</v>
      </c>
      <c r="D6" s="175">
        <v>13214.21</v>
      </c>
      <c r="E6" s="174">
        <v>602.54</v>
      </c>
      <c r="F6" s="174">
        <v>410.97</v>
      </c>
      <c r="G6" s="174">
        <v>8364.91</v>
      </c>
      <c r="H6" s="174">
        <v>172.27</v>
      </c>
      <c r="I6" s="174">
        <v>164.07</v>
      </c>
      <c r="J6" s="174">
        <v>1994.24</v>
      </c>
      <c r="K6" s="174">
        <v>1142.06</v>
      </c>
      <c r="L6" s="174">
        <v>91.31</v>
      </c>
      <c r="M6" s="174">
        <v>6.69</v>
      </c>
      <c r="N6" s="174">
        <v>141.24</v>
      </c>
      <c r="O6" s="173">
        <v>123.91</v>
      </c>
    </row>
    <row r="7" spans="1:15" x14ac:dyDescent="0.2">
      <c r="A7" s="224" t="s">
        <v>123</v>
      </c>
      <c r="B7" s="225">
        <v>683492.43</v>
      </c>
      <c r="C7" s="225">
        <v>1384054.69</v>
      </c>
      <c r="D7" s="226">
        <v>13706.73</v>
      </c>
      <c r="E7" s="172">
        <v>679.16</v>
      </c>
      <c r="F7" s="172">
        <v>472.74</v>
      </c>
      <c r="G7" s="172">
        <v>8502.02</v>
      </c>
      <c r="H7" s="172">
        <v>169.99</v>
      </c>
      <c r="I7" s="172">
        <v>115.6</v>
      </c>
      <c r="J7" s="172">
        <v>2169.92</v>
      </c>
      <c r="K7" s="172">
        <v>1095.19</v>
      </c>
      <c r="L7" s="172">
        <v>103.73</v>
      </c>
      <c r="M7" s="172">
        <v>2.5499999999999998</v>
      </c>
      <c r="N7" s="172">
        <v>246.86</v>
      </c>
      <c r="O7" s="171">
        <v>148.96</v>
      </c>
    </row>
    <row r="8" spans="1:15" x14ac:dyDescent="0.2">
      <c r="A8" s="224" t="s">
        <v>124</v>
      </c>
      <c r="B8" s="225">
        <v>383248.88</v>
      </c>
      <c r="C8" s="225">
        <v>776177.42</v>
      </c>
      <c r="D8" s="226">
        <v>11978.15</v>
      </c>
      <c r="E8" s="172">
        <v>667.57</v>
      </c>
      <c r="F8" s="172">
        <v>500.6</v>
      </c>
      <c r="G8" s="172">
        <v>7251.7</v>
      </c>
      <c r="H8" s="172">
        <v>181.91</v>
      </c>
      <c r="I8" s="172">
        <v>86.1</v>
      </c>
      <c r="J8" s="172">
        <v>1968.8</v>
      </c>
      <c r="K8" s="172">
        <v>844.64</v>
      </c>
      <c r="L8" s="172">
        <v>152.32</v>
      </c>
      <c r="M8" s="172">
        <v>2.75</v>
      </c>
      <c r="N8" s="172">
        <v>258.12</v>
      </c>
      <c r="O8" s="171">
        <v>63.67</v>
      </c>
    </row>
    <row r="9" spans="1:15" x14ac:dyDescent="0.2">
      <c r="A9" s="224" t="s">
        <v>125</v>
      </c>
      <c r="B9" s="225">
        <v>322018.24</v>
      </c>
      <c r="C9" s="225">
        <v>656508.93999999994</v>
      </c>
      <c r="D9" s="226">
        <v>12500.08</v>
      </c>
      <c r="E9" s="172">
        <v>637.49</v>
      </c>
      <c r="F9" s="172">
        <v>509.69</v>
      </c>
      <c r="G9" s="172">
        <v>7538.07</v>
      </c>
      <c r="H9" s="172">
        <v>149.38999999999999</v>
      </c>
      <c r="I9" s="172">
        <v>114.4</v>
      </c>
      <c r="J9" s="172">
        <v>2045.7</v>
      </c>
      <c r="K9" s="172">
        <v>1052.44</v>
      </c>
      <c r="L9" s="172">
        <v>75.33</v>
      </c>
      <c r="M9" s="172">
        <v>6.36</v>
      </c>
      <c r="N9" s="172">
        <v>293.69</v>
      </c>
      <c r="O9" s="171">
        <v>77.53</v>
      </c>
    </row>
    <row r="10" spans="1:15" x14ac:dyDescent="0.2">
      <c r="A10" s="224" t="s">
        <v>126</v>
      </c>
      <c r="B10" s="225">
        <v>192042.65</v>
      </c>
      <c r="C10" s="225">
        <v>384774.13</v>
      </c>
      <c r="D10" s="226">
        <v>12532.06</v>
      </c>
      <c r="E10" s="172">
        <v>635.9</v>
      </c>
      <c r="F10" s="172">
        <v>467.35</v>
      </c>
      <c r="G10" s="172">
        <v>7526.61</v>
      </c>
      <c r="H10" s="172">
        <v>171.76</v>
      </c>
      <c r="I10" s="172">
        <v>98.3</v>
      </c>
      <c r="J10" s="172">
        <v>1975.1</v>
      </c>
      <c r="K10" s="172">
        <v>1092.93</v>
      </c>
      <c r="L10" s="172">
        <v>97.74</v>
      </c>
      <c r="M10" s="172">
        <v>7.98</v>
      </c>
      <c r="N10" s="172">
        <v>365.03</v>
      </c>
      <c r="O10" s="171">
        <v>93.37</v>
      </c>
    </row>
    <row r="11" spans="1:15" x14ac:dyDescent="0.2">
      <c r="A11" s="224" t="s">
        <v>127</v>
      </c>
      <c r="B11" s="225">
        <v>544686.86</v>
      </c>
      <c r="C11" s="225">
        <v>1071503.8899999999</v>
      </c>
      <c r="D11" s="226">
        <v>12965.95</v>
      </c>
      <c r="E11" s="172">
        <v>689.25</v>
      </c>
      <c r="F11" s="172">
        <v>493.97</v>
      </c>
      <c r="G11" s="172">
        <v>7942.96</v>
      </c>
      <c r="H11" s="172">
        <v>172.72</v>
      </c>
      <c r="I11" s="172">
        <v>139.06</v>
      </c>
      <c r="J11" s="172">
        <v>2097.62</v>
      </c>
      <c r="K11" s="172">
        <v>977.11</v>
      </c>
      <c r="L11" s="172">
        <v>97.47</v>
      </c>
      <c r="M11" s="172">
        <v>6.89</v>
      </c>
      <c r="N11" s="172">
        <v>268.06</v>
      </c>
      <c r="O11" s="171">
        <v>80.83</v>
      </c>
    </row>
    <row r="12" spans="1:15" x14ac:dyDescent="0.2">
      <c r="A12" s="224" t="s">
        <v>128</v>
      </c>
      <c r="B12" s="225">
        <v>320525.76</v>
      </c>
      <c r="C12" s="225">
        <v>633483.37</v>
      </c>
      <c r="D12" s="226">
        <v>12412.57</v>
      </c>
      <c r="E12" s="172">
        <v>679.91</v>
      </c>
      <c r="F12" s="172">
        <v>528.54999999999995</v>
      </c>
      <c r="G12" s="172">
        <v>7635.03</v>
      </c>
      <c r="H12" s="172">
        <v>180.85</v>
      </c>
      <c r="I12" s="172">
        <v>90.92</v>
      </c>
      <c r="J12" s="172">
        <v>1929.49</v>
      </c>
      <c r="K12" s="172">
        <v>941.44</v>
      </c>
      <c r="L12" s="172">
        <v>72.28</v>
      </c>
      <c r="M12" s="172">
        <v>1.19</v>
      </c>
      <c r="N12" s="172">
        <v>270.79000000000002</v>
      </c>
      <c r="O12" s="171">
        <v>82.12</v>
      </c>
    </row>
    <row r="13" spans="1:15" x14ac:dyDescent="0.2">
      <c r="A13" s="224" t="s">
        <v>129</v>
      </c>
      <c r="B13" s="225">
        <v>315920.13</v>
      </c>
      <c r="C13" s="225">
        <v>655728.78</v>
      </c>
      <c r="D13" s="226">
        <v>12193.47</v>
      </c>
      <c r="E13" s="172">
        <v>635.67999999999995</v>
      </c>
      <c r="F13" s="172">
        <v>486.56</v>
      </c>
      <c r="G13" s="172">
        <v>7208.52</v>
      </c>
      <c r="H13" s="172">
        <v>156.22999999999999</v>
      </c>
      <c r="I13" s="172">
        <v>144.63999999999999</v>
      </c>
      <c r="J13" s="172">
        <v>2089.5</v>
      </c>
      <c r="K13" s="172">
        <v>1055.94</v>
      </c>
      <c r="L13" s="172">
        <v>102.43</v>
      </c>
      <c r="M13" s="172">
        <v>6.29</v>
      </c>
      <c r="N13" s="172">
        <v>237.04</v>
      </c>
      <c r="O13" s="171">
        <v>70.650000000000006</v>
      </c>
    </row>
    <row r="14" spans="1:15" x14ac:dyDescent="0.2">
      <c r="A14" s="224" t="s">
        <v>130</v>
      </c>
      <c r="B14" s="225">
        <v>350697.6</v>
      </c>
      <c r="C14" s="225">
        <v>707451.94</v>
      </c>
      <c r="D14" s="226">
        <v>12891.21</v>
      </c>
      <c r="E14" s="172">
        <v>675.44</v>
      </c>
      <c r="F14" s="172">
        <v>510.35</v>
      </c>
      <c r="G14" s="172">
        <v>7577.05</v>
      </c>
      <c r="H14" s="172">
        <v>171.33</v>
      </c>
      <c r="I14" s="172">
        <v>143.4</v>
      </c>
      <c r="J14" s="172">
        <v>2180.61</v>
      </c>
      <c r="K14" s="172">
        <v>1207.58</v>
      </c>
      <c r="L14" s="172">
        <v>110.73</v>
      </c>
      <c r="M14" s="172">
        <v>4.3099999999999996</v>
      </c>
      <c r="N14" s="172">
        <v>247.84</v>
      </c>
      <c r="O14" s="171">
        <v>62.58</v>
      </c>
    </row>
    <row r="15" spans="1:15" x14ac:dyDescent="0.2">
      <c r="A15" s="224" t="s">
        <v>131</v>
      </c>
      <c r="B15" s="225">
        <v>368690.13</v>
      </c>
      <c r="C15" s="225">
        <v>743776.77</v>
      </c>
      <c r="D15" s="226">
        <v>12103.13</v>
      </c>
      <c r="E15" s="172">
        <v>660.78</v>
      </c>
      <c r="F15" s="172">
        <v>545.94000000000005</v>
      </c>
      <c r="G15" s="172">
        <v>7192.11</v>
      </c>
      <c r="H15" s="172">
        <v>168.58</v>
      </c>
      <c r="I15" s="172">
        <v>80.97</v>
      </c>
      <c r="J15" s="172">
        <v>2082.17</v>
      </c>
      <c r="K15" s="172">
        <v>973.67</v>
      </c>
      <c r="L15" s="172">
        <v>92.81</v>
      </c>
      <c r="M15" s="172">
        <v>3.36</v>
      </c>
      <c r="N15" s="172">
        <v>245.51</v>
      </c>
      <c r="O15" s="171">
        <v>57.22</v>
      </c>
    </row>
    <row r="16" spans="1:15" x14ac:dyDescent="0.2">
      <c r="A16" s="224" t="s">
        <v>132</v>
      </c>
      <c r="B16" s="225">
        <v>655417.75</v>
      </c>
      <c r="C16" s="225">
        <v>1356100.45</v>
      </c>
      <c r="D16" s="226">
        <v>12327.52</v>
      </c>
      <c r="E16" s="172">
        <v>634.69000000000005</v>
      </c>
      <c r="F16" s="172">
        <v>475.77</v>
      </c>
      <c r="G16" s="172">
        <v>7595.81</v>
      </c>
      <c r="H16" s="172">
        <v>169.8</v>
      </c>
      <c r="I16" s="172">
        <v>73.63</v>
      </c>
      <c r="J16" s="172">
        <v>2115.15</v>
      </c>
      <c r="K16" s="172">
        <v>947.9</v>
      </c>
      <c r="L16" s="172">
        <v>38.15</v>
      </c>
      <c r="M16" s="172">
        <v>3.8</v>
      </c>
      <c r="N16" s="172">
        <v>190.28</v>
      </c>
      <c r="O16" s="171">
        <v>82.53</v>
      </c>
    </row>
    <row r="17" spans="1:16" x14ac:dyDescent="0.2">
      <c r="A17" s="224" t="s">
        <v>133</v>
      </c>
      <c r="B17" s="225">
        <v>250455.03</v>
      </c>
      <c r="C17" s="225">
        <v>564804.73</v>
      </c>
      <c r="D17" s="226">
        <v>12583.03</v>
      </c>
      <c r="E17" s="172">
        <v>597.79999999999995</v>
      </c>
      <c r="F17" s="172">
        <v>470.57</v>
      </c>
      <c r="G17" s="172">
        <v>7613.62</v>
      </c>
      <c r="H17" s="172">
        <v>143.53</v>
      </c>
      <c r="I17" s="172">
        <v>87.04</v>
      </c>
      <c r="J17" s="172">
        <v>2179.75</v>
      </c>
      <c r="K17" s="172">
        <v>1118.9000000000001</v>
      </c>
      <c r="L17" s="172">
        <v>93.86</v>
      </c>
      <c r="M17" s="172">
        <v>2.7</v>
      </c>
      <c r="N17" s="172">
        <v>220.73</v>
      </c>
      <c r="O17" s="171">
        <v>54.53</v>
      </c>
    </row>
    <row r="18" spans="1:16" x14ac:dyDescent="0.2">
      <c r="A18" s="224" t="s">
        <v>134</v>
      </c>
      <c r="B18" s="225">
        <v>388003.8</v>
      </c>
      <c r="C18" s="225">
        <v>863082.3</v>
      </c>
      <c r="D18" s="226">
        <v>12712.58</v>
      </c>
      <c r="E18" s="172">
        <v>573.33000000000004</v>
      </c>
      <c r="F18" s="172">
        <v>455.66</v>
      </c>
      <c r="G18" s="172">
        <v>7711.81</v>
      </c>
      <c r="H18" s="172">
        <v>145.87</v>
      </c>
      <c r="I18" s="172">
        <v>104.66</v>
      </c>
      <c r="J18" s="172">
        <v>2264.09</v>
      </c>
      <c r="K18" s="172">
        <v>1106.5999999999999</v>
      </c>
      <c r="L18" s="172">
        <v>73.84</v>
      </c>
      <c r="M18" s="172">
        <v>0.48</v>
      </c>
      <c r="N18" s="172">
        <v>168.13</v>
      </c>
      <c r="O18" s="171">
        <v>108.1</v>
      </c>
    </row>
    <row r="19" spans="1:16" ht="13.5" thickBot="1" x14ac:dyDescent="0.25">
      <c r="A19" s="224" t="s">
        <v>135</v>
      </c>
      <c r="B19" s="225">
        <v>364042.93</v>
      </c>
      <c r="C19" s="225">
        <v>754820.31</v>
      </c>
      <c r="D19" s="226">
        <v>11939.3</v>
      </c>
      <c r="E19" s="172">
        <v>640.44000000000005</v>
      </c>
      <c r="F19" s="172">
        <v>534</v>
      </c>
      <c r="G19" s="172">
        <v>6982.85</v>
      </c>
      <c r="H19" s="172">
        <v>155.93</v>
      </c>
      <c r="I19" s="172">
        <v>40.619999999999997</v>
      </c>
      <c r="J19" s="172">
        <v>2142.37</v>
      </c>
      <c r="K19" s="172">
        <v>1001</v>
      </c>
      <c r="L19" s="172">
        <v>132.51</v>
      </c>
      <c r="M19" s="172">
        <v>5.75</v>
      </c>
      <c r="N19" s="172">
        <v>235.17</v>
      </c>
      <c r="O19" s="171">
        <v>68.650000000000006</v>
      </c>
    </row>
    <row r="20" spans="1:16" ht="13.5" thickBot="1" x14ac:dyDescent="0.25">
      <c r="A20" s="170" t="s">
        <v>604</v>
      </c>
      <c r="B20" s="169">
        <v>5920195.6099999994</v>
      </c>
      <c r="C20" s="169">
        <v>12112371.709999999</v>
      </c>
      <c r="D20" s="168">
        <v>12680.76</v>
      </c>
      <c r="E20" s="167">
        <v>643.41999999999996</v>
      </c>
      <c r="F20" s="167">
        <v>483.48</v>
      </c>
      <c r="G20" s="167">
        <v>7727.85</v>
      </c>
      <c r="H20" s="167">
        <v>166.19</v>
      </c>
      <c r="I20" s="167">
        <v>109.71</v>
      </c>
      <c r="J20" s="167">
        <v>2092.71</v>
      </c>
      <c r="K20" s="167">
        <v>1040.83</v>
      </c>
      <c r="L20" s="167">
        <v>92.85</v>
      </c>
      <c r="M20" s="167">
        <v>4.34</v>
      </c>
      <c r="N20" s="167">
        <v>228.95</v>
      </c>
      <c r="O20" s="166">
        <v>90.43</v>
      </c>
    </row>
    <row r="22" spans="1:16" ht="14.25" x14ac:dyDescent="0.2">
      <c r="A22" s="164" t="s">
        <v>603</v>
      </c>
    </row>
    <row r="23" spans="1:16" ht="14.25" x14ac:dyDescent="0.2">
      <c r="A23" s="164" t="s">
        <v>602</v>
      </c>
    </row>
    <row r="24" spans="1:16" ht="29.1" customHeight="1" x14ac:dyDescent="0.2">
      <c r="A24" s="1072" t="s">
        <v>601</v>
      </c>
      <c r="B24" s="1072"/>
      <c r="C24" s="1072"/>
      <c r="D24" s="1072"/>
      <c r="E24" s="1072"/>
      <c r="F24" s="1072"/>
      <c r="G24" s="1072"/>
      <c r="H24" s="1072"/>
      <c r="I24" s="1072"/>
      <c r="J24" s="1072"/>
      <c r="K24" s="1072"/>
      <c r="L24" s="1072"/>
      <c r="M24" s="1072"/>
      <c r="N24" s="1072"/>
      <c r="O24" s="1072"/>
      <c r="P24" s="165"/>
    </row>
  </sheetData>
  <mergeCells count="1">
    <mergeCell ref="A24:O2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85" zoomScaleNormal="85" workbookViewId="0"/>
  </sheetViews>
  <sheetFormatPr defaultRowHeight="12.75" x14ac:dyDescent="0.2"/>
  <cols>
    <col min="1" max="1" width="16.28515625" style="127" customWidth="1"/>
    <col min="2" max="4" width="12" style="127" customWidth="1"/>
    <col min="5" max="6" width="14.7109375" style="127" customWidth="1"/>
    <col min="7" max="16384" width="9.140625" style="127"/>
  </cols>
  <sheetData>
    <row r="1" spans="1:6" ht="15.75" x14ac:dyDescent="0.25">
      <c r="A1" s="153" t="s">
        <v>3205</v>
      </c>
    </row>
    <row r="2" spans="1:6" ht="12" customHeight="1" x14ac:dyDescent="0.25">
      <c r="A2" s="153"/>
    </row>
    <row r="3" spans="1:6" ht="15.75" x14ac:dyDescent="0.25">
      <c r="A3" s="153" t="s">
        <v>3296</v>
      </c>
    </row>
    <row r="4" spans="1:6" ht="12" customHeight="1" x14ac:dyDescent="0.25">
      <c r="A4" s="153"/>
    </row>
    <row r="5" spans="1:6" ht="15.75" x14ac:dyDescent="0.25">
      <c r="A5" s="153" t="s">
        <v>3220</v>
      </c>
    </row>
    <row r="6" spans="1:6" ht="13.5" thickBot="1" x14ac:dyDescent="0.25"/>
    <row r="7" spans="1:6" ht="12.75" customHeight="1" x14ac:dyDescent="0.2">
      <c r="A7" s="976" t="s">
        <v>597</v>
      </c>
      <c r="B7" s="978" t="s">
        <v>3010</v>
      </c>
      <c r="C7" s="979"/>
      <c r="D7" s="980"/>
      <c r="E7" s="974" t="s">
        <v>3011</v>
      </c>
      <c r="F7" s="975"/>
    </row>
    <row r="8" spans="1:6" ht="15" customHeight="1" thickBot="1" x14ac:dyDescent="0.25">
      <c r="A8" s="977"/>
      <c r="B8" s="389" t="s">
        <v>3012</v>
      </c>
      <c r="C8" s="390" t="s">
        <v>3013</v>
      </c>
      <c r="D8" s="391" t="s">
        <v>115</v>
      </c>
      <c r="E8" s="724" t="s">
        <v>3012</v>
      </c>
      <c r="F8" s="725" t="s">
        <v>3013</v>
      </c>
    </row>
    <row r="9" spans="1:6" x14ac:dyDescent="0.2">
      <c r="A9" s="138" t="s">
        <v>596</v>
      </c>
      <c r="B9" s="746">
        <v>144344</v>
      </c>
      <c r="C9" s="747">
        <v>137141</v>
      </c>
      <c r="D9" s="729">
        <f t="shared" ref="D9:D26" si="0">SUM(B9:C9)</f>
        <v>281485</v>
      </c>
      <c r="E9" s="730">
        <v>51.3</v>
      </c>
      <c r="F9" s="731">
        <v>48.7</v>
      </c>
    </row>
    <row r="10" spans="1:6" x14ac:dyDescent="0.2">
      <c r="A10" s="134" t="s">
        <v>595</v>
      </c>
      <c r="B10" s="746">
        <v>144546</v>
      </c>
      <c r="C10" s="747">
        <v>138050</v>
      </c>
      <c r="D10" s="735">
        <f t="shared" si="0"/>
        <v>282596</v>
      </c>
      <c r="E10" s="736">
        <v>51.1</v>
      </c>
      <c r="F10" s="737">
        <v>48.9</v>
      </c>
    </row>
    <row r="11" spans="1:6" x14ac:dyDescent="0.2">
      <c r="A11" s="134" t="s">
        <v>594</v>
      </c>
      <c r="B11" s="746">
        <v>121884</v>
      </c>
      <c r="C11" s="747">
        <v>114625</v>
      </c>
      <c r="D11" s="735">
        <f t="shared" si="0"/>
        <v>236509</v>
      </c>
      <c r="E11" s="736">
        <v>51.5</v>
      </c>
      <c r="F11" s="737">
        <v>48.5</v>
      </c>
    </row>
    <row r="12" spans="1:6" x14ac:dyDescent="0.2">
      <c r="A12" s="134" t="s">
        <v>593</v>
      </c>
      <c r="B12" s="746">
        <v>117884</v>
      </c>
      <c r="C12" s="747">
        <v>110076</v>
      </c>
      <c r="D12" s="735">
        <f t="shared" si="0"/>
        <v>227960</v>
      </c>
      <c r="E12" s="736">
        <v>51.7</v>
      </c>
      <c r="F12" s="737">
        <v>48.3</v>
      </c>
    </row>
    <row r="13" spans="1:6" x14ac:dyDescent="0.2">
      <c r="A13" s="134" t="s">
        <v>592</v>
      </c>
      <c r="B13" s="746">
        <v>156278</v>
      </c>
      <c r="C13" s="747">
        <v>141428</v>
      </c>
      <c r="D13" s="735">
        <f t="shared" si="0"/>
        <v>297706</v>
      </c>
      <c r="E13" s="736">
        <v>52.5</v>
      </c>
      <c r="F13" s="737">
        <v>47.5</v>
      </c>
    </row>
    <row r="14" spans="1:6" x14ac:dyDescent="0.2">
      <c r="A14" s="134" t="s">
        <v>591</v>
      </c>
      <c r="B14" s="746">
        <v>198541</v>
      </c>
      <c r="C14" s="747">
        <v>175676</v>
      </c>
      <c r="D14" s="735">
        <f t="shared" si="0"/>
        <v>374217</v>
      </c>
      <c r="E14" s="736">
        <v>53.1</v>
      </c>
      <c r="F14" s="737">
        <v>46.9</v>
      </c>
    </row>
    <row r="15" spans="1:6" x14ac:dyDescent="0.2">
      <c r="A15" s="134" t="s">
        <v>590</v>
      </c>
      <c r="B15" s="746">
        <v>214586</v>
      </c>
      <c r="C15" s="747">
        <v>181817</v>
      </c>
      <c r="D15" s="735">
        <f t="shared" si="0"/>
        <v>396403</v>
      </c>
      <c r="E15" s="736">
        <v>54.1</v>
      </c>
      <c r="F15" s="737">
        <v>45.9</v>
      </c>
    </row>
    <row r="16" spans="1:6" x14ac:dyDescent="0.2">
      <c r="A16" s="134" t="s">
        <v>589</v>
      </c>
      <c r="B16" s="746">
        <v>248586</v>
      </c>
      <c r="C16" s="747">
        <v>202999</v>
      </c>
      <c r="D16" s="735">
        <f t="shared" si="0"/>
        <v>451585</v>
      </c>
      <c r="E16" s="736">
        <v>55</v>
      </c>
      <c r="F16" s="737">
        <v>45</v>
      </c>
    </row>
    <row r="17" spans="1:6" x14ac:dyDescent="0.2">
      <c r="A17" s="134" t="s">
        <v>588</v>
      </c>
      <c r="B17" s="746">
        <v>244291</v>
      </c>
      <c r="C17" s="747">
        <v>215825</v>
      </c>
      <c r="D17" s="735">
        <f t="shared" si="0"/>
        <v>460116</v>
      </c>
      <c r="E17" s="736">
        <v>53.1</v>
      </c>
      <c r="F17" s="737">
        <v>46.9</v>
      </c>
    </row>
    <row r="18" spans="1:6" x14ac:dyDescent="0.2">
      <c r="A18" s="134" t="s">
        <v>587</v>
      </c>
      <c r="B18" s="746">
        <v>206904</v>
      </c>
      <c r="C18" s="747">
        <v>178692</v>
      </c>
      <c r="D18" s="735">
        <f t="shared" si="0"/>
        <v>385596</v>
      </c>
      <c r="E18" s="736">
        <v>53.7</v>
      </c>
      <c r="F18" s="737">
        <v>46.3</v>
      </c>
    </row>
    <row r="19" spans="1:6" x14ac:dyDescent="0.2">
      <c r="A19" s="134" t="s">
        <v>586</v>
      </c>
      <c r="B19" s="746">
        <v>207931</v>
      </c>
      <c r="C19" s="747">
        <v>184342</v>
      </c>
      <c r="D19" s="735">
        <f t="shared" si="0"/>
        <v>392273</v>
      </c>
      <c r="E19" s="736">
        <v>53</v>
      </c>
      <c r="F19" s="737">
        <v>47</v>
      </c>
    </row>
    <row r="20" spans="1:6" x14ac:dyDescent="0.2">
      <c r="A20" s="134" t="s">
        <v>585</v>
      </c>
      <c r="B20" s="748">
        <v>193463</v>
      </c>
      <c r="C20" s="749">
        <v>179736</v>
      </c>
      <c r="D20" s="735">
        <f t="shared" si="0"/>
        <v>373199</v>
      </c>
      <c r="E20" s="736">
        <v>51.8</v>
      </c>
      <c r="F20" s="737">
        <v>48.2</v>
      </c>
    </row>
    <row r="21" spans="1:6" x14ac:dyDescent="0.2">
      <c r="A21" s="134" t="s">
        <v>584</v>
      </c>
      <c r="B21" s="748">
        <v>215136</v>
      </c>
      <c r="C21" s="749">
        <v>215929</v>
      </c>
      <c r="D21" s="735">
        <f t="shared" si="0"/>
        <v>431065</v>
      </c>
      <c r="E21" s="736">
        <v>49.9</v>
      </c>
      <c r="F21" s="737">
        <v>50.1</v>
      </c>
    </row>
    <row r="22" spans="1:6" x14ac:dyDescent="0.2">
      <c r="A22" s="134" t="s">
        <v>583</v>
      </c>
      <c r="B22" s="748">
        <v>202772</v>
      </c>
      <c r="C22" s="749">
        <v>223980</v>
      </c>
      <c r="D22" s="735">
        <f t="shared" si="0"/>
        <v>426752</v>
      </c>
      <c r="E22" s="736">
        <v>47.5</v>
      </c>
      <c r="F22" s="737">
        <v>52.5</v>
      </c>
    </row>
    <row r="23" spans="1:6" x14ac:dyDescent="0.2">
      <c r="A23" s="134" t="s">
        <v>582</v>
      </c>
      <c r="B23" s="748">
        <v>150645</v>
      </c>
      <c r="C23" s="749">
        <v>191629</v>
      </c>
      <c r="D23" s="735">
        <f t="shared" si="0"/>
        <v>342274</v>
      </c>
      <c r="E23" s="736">
        <v>44</v>
      </c>
      <c r="F23" s="737">
        <v>56</v>
      </c>
    </row>
    <row r="24" spans="1:6" x14ac:dyDescent="0.2">
      <c r="A24" s="134" t="s">
        <v>581</v>
      </c>
      <c r="B24" s="748">
        <v>92871</v>
      </c>
      <c r="C24" s="749">
        <v>140296</v>
      </c>
      <c r="D24" s="735">
        <f t="shared" si="0"/>
        <v>233167</v>
      </c>
      <c r="E24" s="736">
        <v>39.799999999999997</v>
      </c>
      <c r="F24" s="737">
        <v>60.2</v>
      </c>
    </row>
    <row r="25" spans="1:6" x14ac:dyDescent="0.2">
      <c r="A25" s="134" t="s">
        <v>580</v>
      </c>
      <c r="B25" s="748">
        <v>60627</v>
      </c>
      <c r="C25" s="749">
        <v>111134</v>
      </c>
      <c r="D25" s="735">
        <f t="shared" si="0"/>
        <v>171761</v>
      </c>
      <c r="E25" s="736">
        <v>35.299999999999997</v>
      </c>
      <c r="F25" s="737">
        <v>64.7</v>
      </c>
    </row>
    <row r="26" spans="1:6" ht="13.5" thickBot="1" x14ac:dyDescent="0.25">
      <c r="A26" s="161" t="s">
        <v>579</v>
      </c>
      <c r="B26" s="748">
        <v>44009</v>
      </c>
      <c r="C26" s="749">
        <v>110044</v>
      </c>
      <c r="D26" s="735">
        <f t="shared" si="0"/>
        <v>154053</v>
      </c>
      <c r="E26" s="750">
        <v>28.6</v>
      </c>
      <c r="F26" s="751">
        <v>71.400000000000006</v>
      </c>
    </row>
    <row r="27" spans="1:6" ht="13.5" thickBot="1" x14ac:dyDescent="0.25">
      <c r="A27" s="740" t="s">
        <v>115</v>
      </c>
      <c r="B27" s="752">
        <f>SUM(B9:B26)</f>
        <v>2965298</v>
      </c>
      <c r="C27" s="753">
        <f>SUM(C9:C26)</f>
        <v>2953419</v>
      </c>
      <c r="D27" s="754">
        <f>SUM(D9:D26)</f>
        <v>5918717</v>
      </c>
      <c r="E27" s="744">
        <v>50.1</v>
      </c>
      <c r="F27" s="745">
        <v>49.9</v>
      </c>
    </row>
  </sheetData>
  <mergeCells count="3">
    <mergeCell ref="A7:A8"/>
    <mergeCell ref="B7:D7"/>
    <mergeCell ref="E7:F7"/>
  </mergeCells>
  <pageMargins left="0.78740157480314965" right="0.78740157480314965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zoomScale="85" zoomScaleNormal="85" workbookViewId="0"/>
  </sheetViews>
  <sheetFormatPr defaultRowHeight="14.25" x14ac:dyDescent="0.2"/>
  <cols>
    <col min="1" max="1" width="11.5703125" style="181" customWidth="1"/>
    <col min="2" max="2" width="96.7109375" style="181" customWidth="1"/>
    <col min="3" max="3" width="20.85546875" style="182" customWidth="1"/>
    <col min="4" max="4" width="11.28515625" style="182" customWidth="1"/>
    <col min="5" max="5" width="18.85546875" style="181" customWidth="1"/>
    <col min="6" max="6" width="17.42578125" style="181" customWidth="1"/>
    <col min="7" max="16384" width="9.140625" style="181"/>
  </cols>
  <sheetData>
    <row r="1" spans="1:6" ht="15.75" x14ac:dyDescent="0.25">
      <c r="A1" s="153" t="s">
        <v>3209</v>
      </c>
    </row>
    <row r="3" spans="1:6" ht="15.75" x14ac:dyDescent="0.25">
      <c r="A3" s="153" t="s">
        <v>3242</v>
      </c>
    </row>
    <row r="4" spans="1:6" ht="15" thickBot="1" x14ac:dyDescent="0.25"/>
    <row r="5" spans="1:6" s="183" customFormat="1" ht="47.25" customHeight="1" thickBot="1" x14ac:dyDescent="0.25">
      <c r="A5" s="200" t="s">
        <v>1095</v>
      </c>
      <c r="B5" s="198" t="s">
        <v>0</v>
      </c>
      <c r="C5" s="199" t="s">
        <v>1094</v>
      </c>
      <c r="D5" s="199" t="s">
        <v>1093</v>
      </c>
      <c r="E5" s="198" t="s">
        <v>1092</v>
      </c>
      <c r="F5" s="197" t="s">
        <v>1091</v>
      </c>
    </row>
    <row r="6" spans="1:6" s="183" customFormat="1" ht="12.75" x14ac:dyDescent="0.2">
      <c r="A6" s="196"/>
      <c r="B6" s="1075" t="s">
        <v>1090</v>
      </c>
      <c r="C6" s="1075"/>
      <c r="D6" s="1075"/>
      <c r="E6" s="1075"/>
      <c r="F6" s="1076"/>
    </row>
    <row r="7" spans="1:6" s="183" customFormat="1" ht="12.75" x14ac:dyDescent="0.2">
      <c r="A7" s="227" t="s">
        <v>1089</v>
      </c>
      <c r="B7" s="194" t="s">
        <v>1088</v>
      </c>
      <c r="C7" s="193">
        <v>123336</v>
      </c>
      <c r="D7" s="193">
        <v>267666.49699999997</v>
      </c>
      <c r="E7" s="192">
        <v>9457</v>
      </c>
      <c r="F7" s="191">
        <v>316</v>
      </c>
    </row>
    <row r="8" spans="1:6" s="183" customFormat="1" ht="12.75" x14ac:dyDescent="0.2">
      <c r="A8" s="227" t="s">
        <v>1087</v>
      </c>
      <c r="B8" s="194" t="s">
        <v>1086</v>
      </c>
      <c r="C8" s="193">
        <v>3809</v>
      </c>
      <c r="D8" s="193">
        <v>55081.697</v>
      </c>
      <c r="E8" s="192">
        <v>197</v>
      </c>
      <c r="F8" s="191">
        <v>293</v>
      </c>
    </row>
    <row r="9" spans="1:6" s="183" customFormat="1" ht="12.75" x14ac:dyDescent="0.2">
      <c r="A9" s="227" t="s">
        <v>1085</v>
      </c>
      <c r="B9" s="194" t="s">
        <v>1084</v>
      </c>
      <c r="C9" s="193">
        <v>1634</v>
      </c>
      <c r="D9" s="193">
        <v>6155.8320000000003</v>
      </c>
      <c r="E9" s="192">
        <v>74</v>
      </c>
      <c r="F9" s="191">
        <v>10</v>
      </c>
    </row>
    <row r="10" spans="1:6" s="183" customFormat="1" ht="12.75" x14ac:dyDescent="0.2">
      <c r="A10" s="227" t="s">
        <v>1083</v>
      </c>
      <c r="B10" s="194" t="s">
        <v>1082</v>
      </c>
      <c r="C10" s="193">
        <v>43021</v>
      </c>
      <c r="D10" s="193">
        <v>766668.58200000005</v>
      </c>
      <c r="E10" s="192">
        <v>12429</v>
      </c>
      <c r="F10" s="191">
        <v>687</v>
      </c>
    </row>
    <row r="11" spans="1:6" s="183" customFormat="1" ht="12.75" x14ac:dyDescent="0.2">
      <c r="A11" s="227" t="s">
        <v>1081</v>
      </c>
      <c r="B11" s="194" t="s">
        <v>1080</v>
      </c>
      <c r="C11" s="193">
        <v>17342</v>
      </c>
      <c r="D11" s="193">
        <v>42470.004999999997</v>
      </c>
      <c r="E11" s="192">
        <v>1142</v>
      </c>
      <c r="F11" s="191">
        <v>0</v>
      </c>
    </row>
    <row r="12" spans="1:6" s="183" customFormat="1" ht="12.75" x14ac:dyDescent="0.2">
      <c r="A12" s="227" t="s">
        <v>1079</v>
      </c>
      <c r="B12" s="194" t="s">
        <v>1078</v>
      </c>
      <c r="C12" s="193">
        <v>63922</v>
      </c>
      <c r="D12" s="193">
        <v>211278.454</v>
      </c>
      <c r="E12" s="192">
        <v>883</v>
      </c>
      <c r="F12" s="191">
        <v>17</v>
      </c>
    </row>
    <row r="13" spans="1:6" s="183" customFormat="1" ht="12.75" x14ac:dyDescent="0.2">
      <c r="A13" s="227" t="s">
        <v>1077</v>
      </c>
      <c r="B13" s="194" t="s">
        <v>1076</v>
      </c>
      <c r="C13" s="193">
        <v>3884</v>
      </c>
      <c r="D13" s="193">
        <v>10841.957</v>
      </c>
      <c r="E13" s="192">
        <v>33</v>
      </c>
      <c r="F13" s="191">
        <v>1</v>
      </c>
    </row>
    <row r="14" spans="1:6" s="183" customFormat="1" ht="12.75" x14ac:dyDescent="0.2">
      <c r="A14" s="227" t="s">
        <v>1075</v>
      </c>
      <c r="B14" s="194" t="s">
        <v>1074</v>
      </c>
      <c r="C14" s="193">
        <v>137</v>
      </c>
      <c r="D14" s="193">
        <v>238.124</v>
      </c>
      <c r="E14" s="192">
        <v>0</v>
      </c>
      <c r="F14" s="191">
        <v>0</v>
      </c>
    </row>
    <row r="15" spans="1:6" s="183" customFormat="1" ht="12.75" x14ac:dyDescent="0.2">
      <c r="A15" s="227" t="s">
        <v>1073</v>
      </c>
      <c r="B15" s="194" t="s">
        <v>1072</v>
      </c>
      <c r="C15" s="193">
        <v>2629</v>
      </c>
      <c r="D15" s="193">
        <v>42753.930999999997</v>
      </c>
      <c r="E15" s="192">
        <v>768</v>
      </c>
      <c r="F15" s="191">
        <v>27</v>
      </c>
    </row>
    <row r="16" spans="1:6" s="183" customFormat="1" ht="12.75" x14ac:dyDescent="0.2">
      <c r="A16" s="227" t="s">
        <v>1071</v>
      </c>
      <c r="B16" s="194" t="s">
        <v>1070</v>
      </c>
      <c r="C16" s="193">
        <v>394</v>
      </c>
      <c r="D16" s="193">
        <v>1020.478</v>
      </c>
      <c r="E16" s="192">
        <v>20</v>
      </c>
      <c r="F16" s="191">
        <v>0</v>
      </c>
    </row>
    <row r="17" spans="1:6" s="183" customFormat="1" ht="12.75" x14ac:dyDescent="0.2">
      <c r="A17" s="227" t="s">
        <v>1069</v>
      </c>
      <c r="B17" s="194" t="s">
        <v>1068</v>
      </c>
      <c r="C17" s="193">
        <v>157769</v>
      </c>
      <c r="D17" s="193">
        <v>140224.954</v>
      </c>
      <c r="E17" s="192">
        <v>2142</v>
      </c>
      <c r="F17" s="191">
        <v>39</v>
      </c>
    </row>
    <row r="18" spans="1:6" s="183" customFormat="1" ht="12.75" x14ac:dyDescent="0.2">
      <c r="A18" s="227" t="s">
        <v>1067</v>
      </c>
      <c r="B18" s="194" t="s">
        <v>1066</v>
      </c>
      <c r="C18" s="193">
        <v>13874</v>
      </c>
      <c r="D18" s="193">
        <v>397770.30099999998</v>
      </c>
      <c r="E18" s="192">
        <v>870</v>
      </c>
      <c r="F18" s="191">
        <v>5</v>
      </c>
    </row>
    <row r="19" spans="1:6" s="183" customFormat="1" ht="12.75" x14ac:dyDescent="0.2">
      <c r="A19" s="227" t="s">
        <v>1065</v>
      </c>
      <c r="B19" s="194" t="s">
        <v>1064</v>
      </c>
      <c r="C19" s="193">
        <v>1597</v>
      </c>
      <c r="D19" s="193">
        <v>318991.41800000001</v>
      </c>
      <c r="E19" s="192">
        <v>84</v>
      </c>
      <c r="F19" s="191">
        <v>0</v>
      </c>
    </row>
    <row r="20" spans="1:6" s="183" customFormat="1" ht="12.75" x14ac:dyDescent="0.2">
      <c r="A20" s="227" t="s">
        <v>1063</v>
      </c>
      <c r="B20" s="194" t="s">
        <v>1062</v>
      </c>
      <c r="C20" s="193">
        <v>48147</v>
      </c>
      <c r="D20" s="193">
        <v>70240.869000000006</v>
      </c>
      <c r="E20" s="192">
        <v>2090</v>
      </c>
      <c r="F20" s="191">
        <v>4</v>
      </c>
    </row>
    <row r="21" spans="1:6" s="183" customFormat="1" ht="12.75" x14ac:dyDescent="0.2">
      <c r="A21" s="227" t="s">
        <v>1061</v>
      </c>
      <c r="B21" s="194" t="s">
        <v>1060</v>
      </c>
      <c r="C21" s="193">
        <v>103073</v>
      </c>
      <c r="D21" s="193">
        <v>60291.684000000001</v>
      </c>
      <c r="E21" s="192">
        <v>321</v>
      </c>
      <c r="F21" s="191">
        <v>9</v>
      </c>
    </row>
    <row r="22" spans="1:6" s="183" customFormat="1" ht="12.75" x14ac:dyDescent="0.2">
      <c r="A22" s="227" t="s">
        <v>1059</v>
      </c>
      <c r="B22" s="194" t="s">
        <v>1058</v>
      </c>
      <c r="C22" s="193">
        <v>1113</v>
      </c>
      <c r="D22" s="193">
        <v>6457.1670000000004</v>
      </c>
      <c r="E22" s="192">
        <v>39</v>
      </c>
      <c r="F22" s="191">
        <v>1</v>
      </c>
    </row>
    <row r="23" spans="1:6" s="183" customFormat="1" ht="12.75" x14ac:dyDescent="0.2">
      <c r="A23" s="227" t="s">
        <v>1057</v>
      </c>
      <c r="B23" s="194" t="s">
        <v>1056</v>
      </c>
      <c r="C23" s="193">
        <v>3884</v>
      </c>
      <c r="D23" s="193">
        <v>3203.308</v>
      </c>
      <c r="E23" s="192">
        <v>79</v>
      </c>
      <c r="F23" s="191">
        <v>1</v>
      </c>
    </row>
    <row r="24" spans="1:6" s="183" customFormat="1" ht="12.75" x14ac:dyDescent="0.2">
      <c r="A24" s="227" t="s">
        <v>1055</v>
      </c>
      <c r="B24" s="194" t="s">
        <v>1054</v>
      </c>
      <c r="C24" s="193">
        <v>13510</v>
      </c>
      <c r="D24" s="193">
        <v>9542.0560000000005</v>
      </c>
      <c r="E24" s="192">
        <v>248</v>
      </c>
      <c r="F24" s="191">
        <v>4</v>
      </c>
    </row>
    <row r="25" spans="1:6" s="183" customFormat="1" ht="12.75" x14ac:dyDescent="0.2">
      <c r="A25" s="227" t="s">
        <v>1053</v>
      </c>
      <c r="B25" s="194" t="s">
        <v>1052</v>
      </c>
      <c r="C25" s="193">
        <v>2364</v>
      </c>
      <c r="D25" s="193">
        <v>9391.8420000000006</v>
      </c>
      <c r="E25" s="192">
        <v>17</v>
      </c>
      <c r="F25" s="191">
        <v>29</v>
      </c>
    </row>
    <row r="26" spans="1:6" s="183" customFormat="1" ht="12.75" x14ac:dyDescent="0.2">
      <c r="A26" s="227" t="s">
        <v>1051</v>
      </c>
      <c r="B26" s="194" t="s">
        <v>1050</v>
      </c>
      <c r="C26" s="193">
        <v>1509</v>
      </c>
      <c r="D26" s="193">
        <v>2139.4009999999998</v>
      </c>
      <c r="E26" s="192">
        <v>36</v>
      </c>
      <c r="F26" s="191">
        <v>4</v>
      </c>
    </row>
    <row r="27" spans="1:6" s="183" customFormat="1" ht="12.75" x14ac:dyDescent="0.2">
      <c r="A27" s="227" t="s">
        <v>1049</v>
      </c>
      <c r="B27" s="194" t="s">
        <v>1048</v>
      </c>
      <c r="C27" s="193">
        <v>5316</v>
      </c>
      <c r="D27" s="193">
        <v>8727.652</v>
      </c>
      <c r="E27" s="192">
        <v>67</v>
      </c>
      <c r="F27" s="191">
        <v>6</v>
      </c>
    </row>
    <row r="28" spans="1:6" s="183" customFormat="1" ht="12.75" x14ac:dyDescent="0.2">
      <c r="A28" s="227"/>
      <c r="B28" s="1073" t="s">
        <v>1047</v>
      </c>
      <c r="C28" s="1073"/>
      <c r="D28" s="1073"/>
      <c r="E28" s="1073"/>
      <c r="F28" s="1074"/>
    </row>
    <row r="29" spans="1:6" s="183" customFormat="1" ht="12.75" x14ac:dyDescent="0.2">
      <c r="A29" s="227" t="s">
        <v>1046</v>
      </c>
      <c r="B29" s="194" t="s">
        <v>1045</v>
      </c>
      <c r="C29" s="193">
        <v>7072</v>
      </c>
      <c r="D29" s="193">
        <v>314591.755</v>
      </c>
      <c r="E29" s="192">
        <v>1506</v>
      </c>
      <c r="F29" s="191">
        <v>227</v>
      </c>
    </row>
    <row r="30" spans="1:6" s="183" customFormat="1" ht="12.75" x14ac:dyDescent="0.2">
      <c r="A30" s="227" t="s">
        <v>1044</v>
      </c>
      <c r="B30" s="194" t="s">
        <v>1043</v>
      </c>
      <c r="C30" s="193">
        <v>48645</v>
      </c>
      <c r="D30" s="193">
        <v>2934543.5159999998</v>
      </c>
      <c r="E30" s="192">
        <v>14447</v>
      </c>
      <c r="F30" s="191">
        <v>2018</v>
      </c>
    </row>
    <row r="31" spans="1:6" s="183" customFormat="1" ht="12.75" x14ac:dyDescent="0.2">
      <c r="A31" s="227" t="s">
        <v>1042</v>
      </c>
      <c r="B31" s="194" t="s">
        <v>1041</v>
      </c>
      <c r="C31" s="193">
        <v>16869</v>
      </c>
      <c r="D31" s="193">
        <v>873161.27899999998</v>
      </c>
      <c r="E31" s="192">
        <v>6461</v>
      </c>
      <c r="F31" s="191">
        <v>1346</v>
      </c>
    </row>
    <row r="32" spans="1:6" s="183" customFormat="1" ht="12.75" x14ac:dyDescent="0.2">
      <c r="A32" s="227" t="s">
        <v>1040</v>
      </c>
      <c r="B32" s="194" t="s">
        <v>1039</v>
      </c>
      <c r="C32" s="193">
        <v>1666</v>
      </c>
      <c r="D32" s="193">
        <v>58956.267999999996</v>
      </c>
      <c r="E32" s="192">
        <v>369</v>
      </c>
      <c r="F32" s="191">
        <v>32</v>
      </c>
    </row>
    <row r="33" spans="1:6" s="183" customFormat="1" ht="12.75" x14ac:dyDescent="0.2">
      <c r="A33" s="227" t="s">
        <v>1038</v>
      </c>
      <c r="B33" s="194" t="s">
        <v>1037</v>
      </c>
      <c r="C33" s="193">
        <v>68252</v>
      </c>
      <c r="D33" s="193">
        <v>511029.68699999998</v>
      </c>
      <c r="E33" s="192">
        <v>4142</v>
      </c>
      <c r="F33" s="191">
        <v>170</v>
      </c>
    </row>
    <row r="34" spans="1:6" s="183" customFormat="1" ht="12.75" x14ac:dyDescent="0.2">
      <c r="A34" s="227" t="s">
        <v>1036</v>
      </c>
      <c r="B34" s="194" t="s">
        <v>1035</v>
      </c>
      <c r="C34" s="193">
        <v>2919</v>
      </c>
      <c r="D34" s="193">
        <v>137590.95600000001</v>
      </c>
      <c r="E34" s="192">
        <v>769</v>
      </c>
      <c r="F34" s="191">
        <v>63</v>
      </c>
    </row>
    <row r="35" spans="1:6" s="183" customFormat="1" ht="12.75" x14ac:dyDescent="0.2">
      <c r="A35" s="227" t="s">
        <v>1034</v>
      </c>
      <c r="B35" s="194" t="s">
        <v>1033</v>
      </c>
      <c r="C35" s="193">
        <v>54754</v>
      </c>
      <c r="D35" s="193">
        <v>2098181.858</v>
      </c>
      <c r="E35" s="192">
        <v>5259</v>
      </c>
      <c r="F35" s="191">
        <v>407</v>
      </c>
    </row>
    <row r="36" spans="1:6" s="183" customFormat="1" ht="12.75" x14ac:dyDescent="0.2">
      <c r="A36" s="227" t="s">
        <v>1032</v>
      </c>
      <c r="B36" s="194" t="s">
        <v>1031</v>
      </c>
      <c r="C36" s="193">
        <v>22426</v>
      </c>
      <c r="D36" s="193">
        <v>575535.478</v>
      </c>
      <c r="E36" s="192">
        <v>4207</v>
      </c>
      <c r="F36" s="191">
        <v>443</v>
      </c>
    </row>
    <row r="37" spans="1:6" s="183" customFormat="1" ht="12.75" x14ac:dyDescent="0.2">
      <c r="A37" s="227" t="s">
        <v>1030</v>
      </c>
      <c r="B37" s="194" t="s">
        <v>1029</v>
      </c>
      <c r="C37" s="193">
        <v>45379</v>
      </c>
      <c r="D37" s="193">
        <v>1288860.9010000001</v>
      </c>
      <c r="E37" s="192">
        <v>4407</v>
      </c>
      <c r="F37" s="191">
        <v>414</v>
      </c>
    </row>
    <row r="38" spans="1:6" s="183" customFormat="1" ht="12.75" x14ac:dyDescent="0.2">
      <c r="A38" s="227" t="s">
        <v>1028</v>
      </c>
      <c r="B38" s="194" t="s">
        <v>1027</v>
      </c>
      <c r="C38" s="193">
        <v>31269</v>
      </c>
      <c r="D38" s="193">
        <v>978521.77500000002</v>
      </c>
      <c r="E38" s="192">
        <v>8200</v>
      </c>
      <c r="F38" s="191">
        <v>540</v>
      </c>
    </row>
    <row r="39" spans="1:6" s="183" customFormat="1" ht="12.75" x14ac:dyDescent="0.2">
      <c r="A39" s="227" t="s">
        <v>1026</v>
      </c>
      <c r="B39" s="194" t="s">
        <v>1025</v>
      </c>
      <c r="C39" s="193">
        <v>5116</v>
      </c>
      <c r="D39" s="193">
        <v>296256.06199999998</v>
      </c>
      <c r="E39" s="192">
        <v>1940</v>
      </c>
      <c r="F39" s="191">
        <v>349</v>
      </c>
    </row>
    <row r="40" spans="1:6" s="183" customFormat="1" ht="12.75" x14ac:dyDescent="0.2">
      <c r="A40" s="227" t="s">
        <v>1024</v>
      </c>
      <c r="B40" s="194" t="s">
        <v>1023</v>
      </c>
      <c r="C40" s="193">
        <v>8800</v>
      </c>
      <c r="D40" s="193">
        <v>77879.471999999994</v>
      </c>
      <c r="E40" s="192">
        <v>850</v>
      </c>
      <c r="F40" s="191">
        <v>28</v>
      </c>
    </row>
    <row r="41" spans="1:6" s="183" customFormat="1" ht="12.75" x14ac:dyDescent="0.2">
      <c r="A41" s="227" t="s">
        <v>1022</v>
      </c>
      <c r="B41" s="194" t="s">
        <v>1021</v>
      </c>
      <c r="C41" s="193">
        <v>14677</v>
      </c>
      <c r="D41" s="193">
        <v>340893.92</v>
      </c>
      <c r="E41" s="192">
        <v>5566</v>
      </c>
      <c r="F41" s="191">
        <v>428</v>
      </c>
    </row>
    <row r="42" spans="1:6" s="183" customFormat="1" ht="12.75" x14ac:dyDescent="0.2">
      <c r="A42" s="227" t="s">
        <v>1020</v>
      </c>
      <c r="B42" s="194" t="s">
        <v>1019</v>
      </c>
      <c r="C42" s="193">
        <v>24506</v>
      </c>
      <c r="D42" s="193">
        <v>2980066.2420000001</v>
      </c>
      <c r="E42" s="192">
        <v>3964</v>
      </c>
      <c r="F42" s="191">
        <v>354</v>
      </c>
    </row>
    <row r="43" spans="1:6" s="183" customFormat="1" ht="12.75" x14ac:dyDescent="0.2">
      <c r="A43" s="227" t="s">
        <v>1018</v>
      </c>
      <c r="B43" s="194" t="s">
        <v>1017</v>
      </c>
      <c r="C43" s="193">
        <v>106</v>
      </c>
      <c r="D43" s="193">
        <v>603.85400000000004</v>
      </c>
      <c r="E43" s="192">
        <v>8</v>
      </c>
      <c r="F43" s="191">
        <v>7</v>
      </c>
    </row>
    <row r="44" spans="1:6" s="183" customFormat="1" ht="12.75" x14ac:dyDescent="0.2">
      <c r="A44" s="227" t="s">
        <v>1016</v>
      </c>
      <c r="B44" s="194" t="s">
        <v>1015</v>
      </c>
      <c r="C44" s="193">
        <v>15176</v>
      </c>
      <c r="D44" s="193">
        <v>55919.385000000002</v>
      </c>
      <c r="E44" s="192">
        <v>1144</v>
      </c>
      <c r="F44" s="191">
        <v>8</v>
      </c>
    </row>
    <row r="45" spans="1:6" s="183" customFormat="1" ht="12.75" x14ac:dyDescent="0.2">
      <c r="A45" s="227" t="s">
        <v>1014</v>
      </c>
      <c r="B45" s="194" t="s">
        <v>1013</v>
      </c>
      <c r="C45" s="193">
        <v>549183</v>
      </c>
      <c r="D45" s="193">
        <v>1429349.966</v>
      </c>
      <c r="E45" s="192">
        <v>17306</v>
      </c>
      <c r="F45" s="191">
        <v>141</v>
      </c>
    </row>
    <row r="46" spans="1:6" s="183" customFormat="1" ht="12.75" x14ac:dyDescent="0.2">
      <c r="A46" s="227" t="s">
        <v>1012</v>
      </c>
      <c r="B46" s="194" t="s">
        <v>1011</v>
      </c>
      <c r="C46" s="193">
        <v>64055</v>
      </c>
      <c r="D46" s="193">
        <v>817483.80099999998</v>
      </c>
      <c r="E46" s="192">
        <v>7934</v>
      </c>
      <c r="F46" s="191">
        <v>277</v>
      </c>
    </row>
    <row r="47" spans="1:6" s="183" customFormat="1" ht="12.75" x14ac:dyDescent="0.2">
      <c r="A47" s="227"/>
      <c r="B47" s="1073" t="s">
        <v>1010</v>
      </c>
      <c r="C47" s="1073"/>
      <c r="D47" s="1073"/>
      <c r="E47" s="1073"/>
      <c r="F47" s="1074"/>
    </row>
    <row r="48" spans="1:6" s="183" customFormat="1" ht="12.75" x14ac:dyDescent="0.2">
      <c r="A48" s="227" t="s">
        <v>1009</v>
      </c>
      <c r="B48" s="194" t="s">
        <v>1008</v>
      </c>
      <c r="C48" s="193">
        <v>105736</v>
      </c>
      <c r="D48" s="193">
        <v>221315.93799999999</v>
      </c>
      <c r="E48" s="192">
        <v>3631</v>
      </c>
      <c r="F48" s="191">
        <v>155</v>
      </c>
    </row>
    <row r="49" spans="1:6" s="183" customFormat="1" ht="12.75" x14ac:dyDescent="0.2">
      <c r="A49" s="227" t="s">
        <v>1007</v>
      </c>
      <c r="B49" s="194" t="s">
        <v>1006</v>
      </c>
      <c r="C49" s="193">
        <v>2956</v>
      </c>
      <c r="D49" s="193">
        <v>120577.962</v>
      </c>
      <c r="E49" s="192">
        <v>223</v>
      </c>
      <c r="F49" s="191">
        <v>4</v>
      </c>
    </row>
    <row r="50" spans="1:6" s="183" customFormat="1" ht="12.75" x14ac:dyDescent="0.2">
      <c r="A50" s="227" t="s">
        <v>1005</v>
      </c>
      <c r="B50" s="194" t="s">
        <v>1004</v>
      </c>
      <c r="C50" s="193">
        <v>28450</v>
      </c>
      <c r="D50" s="193">
        <v>224491.12100000001</v>
      </c>
      <c r="E50" s="192">
        <v>4009</v>
      </c>
      <c r="F50" s="191">
        <v>160</v>
      </c>
    </row>
    <row r="51" spans="1:6" s="183" customFormat="1" ht="12.75" x14ac:dyDescent="0.2">
      <c r="A51" s="227" t="s">
        <v>1003</v>
      </c>
      <c r="B51" s="194" t="s">
        <v>1002</v>
      </c>
      <c r="C51" s="193">
        <v>58813</v>
      </c>
      <c r="D51" s="193">
        <v>948243.14099999995</v>
      </c>
      <c r="E51" s="192">
        <v>1839</v>
      </c>
      <c r="F51" s="191">
        <v>37</v>
      </c>
    </row>
    <row r="52" spans="1:6" s="183" customFormat="1" ht="12.75" x14ac:dyDescent="0.2">
      <c r="A52" s="227" t="s">
        <v>1001</v>
      </c>
      <c r="B52" s="194" t="s">
        <v>1000</v>
      </c>
      <c r="C52" s="193">
        <v>29106</v>
      </c>
      <c r="D52" s="193">
        <v>252209.37100000001</v>
      </c>
      <c r="E52" s="192">
        <v>754</v>
      </c>
      <c r="F52" s="191">
        <v>17</v>
      </c>
    </row>
    <row r="53" spans="1:6" s="183" customFormat="1" ht="12.75" x14ac:dyDescent="0.2">
      <c r="A53" s="227" t="s">
        <v>999</v>
      </c>
      <c r="B53" s="194" t="s">
        <v>998</v>
      </c>
      <c r="C53" s="193">
        <v>45533</v>
      </c>
      <c r="D53" s="193">
        <v>374637.397</v>
      </c>
      <c r="E53" s="192">
        <v>404</v>
      </c>
      <c r="F53" s="191">
        <v>18</v>
      </c>
    </row>
    <row r="54" spans="1:6" s="183" customFormat="1" ht="12.75" x14ac:dyDescent="0.2">
      <c r="A54" s="227"/>
      <c r="B54" s="1073" t="s">
        <v>997</v>
      </c>
      <c r="C54" s="1073"/>
      <c r="D54" s="1073"/>
      <c r="E54" s="1073"/>
      <c r="F54" s="1074"/>
    </row>
    <row r="55" spans="1:6" s="183" customFormat="1" ht="12.75" x14ac:dyDescent="0.2">
      <c r="A55" s="227" t="s">
        <v>996</v>
      </c>
      <c r="B55" s="194" t="s">
        <v>995</v>
      </c>
      <c r="C55" s="193">
        <v>452152</v>
      </c>
      <c r="D55" s="193">
        <v>769728.29</v>
      </c>
      <c r="E55" s="192">
        <v>3770</v>
      </c>
      <c r="F55" s="191">
        <v>48</v>
      </c>
    </row>
    <row r="56" spans="1:6" s="183" customFormat="1" ht="12.75" x14ac:dyDescent="0.2">
      <c r="A56" s="227" t="s">
        <v>994</v>
      </c>
      <c r="B56" s="194" t="s">
        <v>993</v>
      </c>
      <c r="C56" s="193">
        <v>562583</v>
      </c>
      <c r="D56" s="193">
        <v>2858320.2340000002</v>
      </c>
      <c r="E56" s="192">
        <v>11367</v>
      </c>
      <c r="F56" s="191">
        <v>1786</v>
      </c>
    </row>
    <row r="57" spans="1:6" s="183" customFormat="1" ht="12.75" x14ac:dyDescent="0.2">
      <c r="A57" s="227" t="s">
        <v>992</v>
      </c>
      <c r="B57" s="194" t="s">
        <v>991</v>
      </c>
      <c r="C57" s="193">
        <v>5826</v>
      </c>
      <c r="D57" s="193">
        <v>37184.343999999997</v>
      </c>
      <c r="E57" s="192">
        <v>1173</v>
      </c>
      <c r="F57" s="191">
        <v>46</v>
      </c>
    </row>
    <row r="58" spans="1:6" s="183" customFormat="1" ht="12.75" x14ac:dyDescent="0.2">
      <c r="A58" s="227" t="s">
        <v>990</v>
      </c>
      <c r="B58" s="194" t="s">
        <v>989</v>
      </c>
      <c r="C58" s="193">
        <v>29663</v>
      </c>
      <c r="D58" s="193">
        <v>150502.614</v>
      </c>
      <c r="E58" s="192">
        <v>701</v>
      </c>
      <c r="F58" s="191">
        <v>6</v>
      </c>
    </row>
    <row r="59" spans="1:6" s="183" customFormat="1" ht="12.75" x14ac:dyDescent="0.2">
      <c r="A59" s="227" t="s">
        <v>988</v>
      </c>
      <c r="B59" s="194" t="s">
        <v>987</v>
      </c>
      <c r="C59" s="193">
        <v>7753</v>
      </c>
      <c r="D59" s="193">
        <v>98766.565000000002</v>
      </c>
      <c r="E59" s="192">
        <v>342</v>
      </c>
      <c r="F59" s="191">
        <v>63</v>
      </c>
    </row>
    <row r="60" spans="1:6" s="183" customFormat="1" ht="12.75" x14ac:dyDescent="0.2">
      <c r="A60" s="227" t="s">
        <v>986</v>
      </c>
      <c r="B60" s="194" t="s">
        <v>985</v>
      </c>
      <c r="C60" s="193">
        <v>3686</v>
      </c>
      <c r="D60" s="193">
        <v>9892.7389999999996</v>
      </c>
      <c r="E60" s="192">
        <v>75</v>
      </c>
      <c r="F60" s="191">
        <v>16</v>
      </c>
    </row>
    <row r="61" spans="1:6" s="183" customFormat="1" ht="12.75" x14ac:dyDescent="0.2">
      <c r="A61" s="227" t="s">
        <v>984</v>
      </c>
      <c r="B61" s="194" t="s">
        <v>983</v>
      </c>
      <c r="C61" s="193">
        <v>40168</v>
      </c>
      <c r="D61" s="193">
        <v>128152.16</v>
      </c>
      <c r="E61" s="192">
        <v>795</v>
      </c>
      <c r="F61" s="191">
        <v>213</v>
      </c>
    </row>
    <row r="62" spans="1:6" s="183" customFormat="1" ht="12.75" x14ac:dyDescent="0.2">
      <c r="A62" s="227" t="s">
        <v>982</v>
      </c>
      <c r="B62" s="194" t="s">
        <v>981</v>
      </c>
      <c r="C62" s="193">
        <v>349301</v>
      </c>
      <c r="D62" s="193">
        <v>1303390.821</v>
      </c>
      <c r="E62" s="192">
        <v>14571</v>
      </c>
      <c r="F62" s="191">
        <v>970</v>
      </c>
    </row>
    <row r="63" spans="1:6" s="183" customFormat="1" ht="12.75" x14ac:dyDescent="0.2">
      <c r="A63" s="227"/>
      <c r="B63" s="1073" t="s">
        <v>980</v>
      </c>
      <c r="C63" s="1073"/>
      <c r="D63" s="1073"/>
      <c r="E63" s="1073"/>
      <c r="F63" s="1074"/>
    </row>
    <row r="64" spans="1:6" s="183" customFormat="1" ht="12.75" x14ac:dyDescent="0.2">
      <c r="A64" s="227" t="s">
        <v>979</v>
      </c>
      <c r="B64" s="194" t="s">
        <v>978</v>
      </c>
      <c r="C64" s="193">
        <v>68667</v>
      </c>
      <c r="D64" s="193">
        <v>1125654.68</v>
      </c>
      <c r="E64" s="192">
        <v>2901</v>
      </c>
      <c r="F64" s="191">
        <v>5295</v>
      </c>
    </row>
    <row r="65" spans="1:6" s="183" customFormat="1" ht="12.75" x14ac:dyDescent="0.2">
      <c r="A65" s="227" t="s">
        <v>977</v>
      </c>
      <c r="B65" s="194" t="s">
        <v>976</v>
      </c>
      <c r="C65" s="193">
        <v>41504</v>
      </c>
      <c r="D65" s="193">
        <v>871170.34900000005</v>
      </c>
      <c r="E65" s="192">
        <v>5522</v>
      </c>
      <c r="F65" s="191">
        <v>7246</v>
      </c>
    </row>
    <row r="66" spans="1:6" s="183" customFormat="1" ht="12.75" x14ac:dyDescent="0.2">
      <c r="A66" s="227" t="s">
        <v>975</v>
      </c>
      <c r="B66" s="194" t="s">
        <v>974</v>
      </c>
      <c r="C66" s="193">
        <v>38036</v>
      </c>
      <c r="D66" s="193">
        <v>1615629.2069999999</v>
      </c>
      <c r="E66" s="192">
        <v>2134</v>
      </c>
      <c r="F66" s="191">
        <v>5482</v>
      </c>
    </row>
    <row r="67" spans="1:6" s="183" customFormat="1" ht="12.75" x14ac:dyDescent="0.2">
      <c r="A67" s="227" t="s">
        <v>973</v>
      </c>
      <c r="B67" s="194" t="s">
        <v>972</v>
      </c>
      <c r="C67" s="193">
        <v>80468</v>
      </c>
      <c r="D67" s="193">
        <v>431298.51799999998</v>
      </c>
      <c r="E67" s="192">
        <v>1507</v>
      </c>
      <c r="F67" s="191">
        <v>1626</v>
      </c>
    </row>
    <row r="68" spans="1:6" s="183" customFormat="1" ht="12.75" x14ac:dyDescent="0.2">
      <c r="A68" s="227" t="s">
        <v>971</v>
      </c>
      <c r="B68" s="194" t="s">
        <v>970</v>
      </c>
      <c r="C68" s="193">
        <v>206623</v>
      </c>
      <c r="D68" s="193">
        <v>801954.57799999998</v>
      </c>
      <c r="E68" s="192">
        <v>3750</v>
      </c>
      <c r="F68" s="191">
        <v>3038</v>
      </c>
    </row>
    <row r="69" spans="1:6" s="183" customFormat="1" ht="12.75" x14ac:dyDescent="0.2">
      <c r="A69" s="227" t="s">
        <v>969</v>
      </c>
      <c r="B69" s="194" t="s">
        <v>968</v>
      </c>
      <c r="C69" s="193">
        <v>18384</v>
      </c>
      <c r="D69" s="193">
        <v>67796.046000000002</v>
      </c>
      <c r="E69" s="192">
        <v>530</v>
      </c>
      <c r="F69" s="191">
        <v>109</v>
      </c>
    </row>
    <row r="70" spans="1:6" s="183" customFormat="1" ht="12.75" x14ac:dyDescent="0.2">
      <c r="A70" s="227" t="s">
        <v>967</v>
      </c>
      <c r="B70" s="194" t="s">
        <v>966</v>
      </c>
      <c r="C70" s="193">
        <v>18768</v>
      </c>
      <c r="D70" s="193">
        <v>256981.383</v>
      </c>
      <c r="E70" s="192">
        <v>838</v>
      </c>
      <c r="F70" s="191">
        <v>1436</v>
      </c>
    </row>
    <row r="71" spans="1:6" s="183" customFormat="1" ht="12.75" x14ac:dyDescent="0.2">
      <c r="A71" s="227" t="s">
        <v>965</v>
      </c>
      <c r="B71" s="194" t="s">
        <v>964</v>
      </c>
      <c r="C71" s="193">
        <v>21497</v>
      </c>
      <c r="D71" s="193">
        <v>405623.93599999999</v>
      </c>
      <c r="E71" s="192">
        <v>322</v>
      </c>
      <c r="F71" s="191">
        <v>1257</v>
      </c>
    </row>
    <row r="72" spans="1:6" s="183" customFormat="1" ht="12.75" x14ac:dyDescent="0.2">
      <c r="A72" s="227" t="s">
        <v>963</v>
      </c>
      <c r="B72" s="194" t="s">
        <v>962</v>
      </c>
      <c r="C72" s="193">
        <v>60811</v>
      </c>
      <c r="D72" s="193">
        <v>239622.853</v>
      </c>
      <c r="E72" s="192">
        <v>429</v>
      </c>
      <c r="F72" s="191">
        <v>126</v>
      </c>
    </row>
    <row r="73" spans="1:6" s="183" customFormat="1" ht="12.75" x14ac:dyDescent="0.2">
      <c r="A73" s="227" t="s">
        <v>961</v>
      </c>
      <c r="B73" s="194" t="s">
        <v>960</v>
      </c>
      <c r="C73" s="193">
        <v>35810</v>
      </c>
      <c r="D73" s="193">
        <v>209387.139</v>
      </c>
      <c r="E73" s="192">
        <v>673</v>
      </c>
      <c r="F73" s="191">
        <v>729</v>
      </c>
    </row>
    <row r="74" spans="1:6" s="183" customFormat="1" ht="12.75" x14ac:dyDescent="0.2">
      <c r="A74" s="227" t="s">
        <v>959</v>
      </c>
      <c r="B74" s="194" t="s">
        <v>958</v>
      </c>
      <c r="C74" s="193">
        <v>4417</v>
      </c>
      <c r="D74" s="193">
        <v>10661.058000000001</v>
      </c>
      <c r="E74" s="192">
        <v>15</v>
      </c>
      <c r="F74" s="191">
        <v>6</v>
      </c>
    </row>
    <row r="75" spans="1:6" s="183" customFormat="1" ht="12.75" x14ac:dyDescent="0.2">
      <c r="A75" s="227"/>
      <c r="B75" s="1073" t="s">
        <v>957</v>
      </c>
      <c r="C75" s="1073"/>
      <c r="D75" s="1073"/>
      <c r="E75" s="1073"/>
      <c r="F75" s="1074"/>
    </row>
    <row r="76" spans="1:6" s="183" customFormat="1" ht="12.75" x14ac:dyDescent="0.2">
      <c r="A76" s="227" t="s">
        <v>956</v>
      </c>
      <c r="B76" s="194" t="s">
        <v>955</v>
      </c>
      <c r="C76" s="193">
        <v>2713</v>
      </c>
      <c r="D76" s="193">
        <v>80754.311000000002</v>
      </c>
      <c r="E76" s="192">
        <v>769</v>
      </c>
      <c r="F76" s="191">
        <v>51</v>
      </c>
    </row>
    <row r="77" spans="1:6" s="183" customFormat="1" ht="12.75" x14ac:dyDescent="0.2">
      <c r="A77" s="227" t="s">
        <v>954</v>
      </c>
      <c r="B77" s="194" t="s">
        <v>953</v>
      </c>
      <c r="C77" s="193">
        <v>2020</v>
      </c>
      <c r="D77" s="193">
        <v>61685.688000000002</v>
      </c>
      <c r="E77" s="192">
        <v>214</v>
      </c>
      <c r="F77" s="191">
        <v>106</v>
      </c>
    </row>
    <row r="78" spans="1:6" s="183" customFormat="1" ht="12.75" x14ac:dyDescent="0.2">
      <c r="A78" s="227" t="s">
        <v>952</v>
      </c>
      <c r="B78" s="194" t="s">
        <v>951</v>
      </c>
      <c r="C78" s="193">
        <v>31674</v>
      </c>
      <c r="D78" s="193">
        <v>323282.386</v>
      </c>
      <c r="E78" s="192">
        <v>1160</v>
      </c>
      <c r="F78" s="191">
        <v>650</v>
      </c>
    </row>
    <row r="79" spans="1:6" s="183" customFormat="1" ht="12.75" x14ac:dyDescent="0.2">
      <c r="A79" s="227" t="s">
        <v>950</v>
      </c>
      <c r="B79" s="194" t="s">
        <v>949</v>
      </c>
      <c r="C79" s="193">
        <v>32330</v>
      </c>
      <c r="D79" s="193">
        <v>612320.25899999996</v>
      </c>
      <c r="E79" s="192">
        <v>777</v>
      </c>
      <c r="F79" s="191">
        <v>2271</v>
      </c>
    </row>
    <row r="80" spans="1:6" s="183" customFormat="1" ht="12.75" x14ac:dyDescent="0.2">
      <c r="A80" s="227" t="s">
        <v>948</v>
      </c>
      <c r="B80" s="194" t="s">
        <v>947</v>
      </c>
      <c r="C80" s="193">
        <v>16268</v>
      </c>
      <c r="D80" s="193">
        <v>1871827.1710000001</v>
      </c>
      <c r="E80" s="192">
        <v>1651</v>
      </c>
      <c r="F80" s="191">
        <v>494</v>
      </c>
    </row>
    <row r="81" spans="1:6" s="183" customFormat="1" ht="12.75" x14ac:dyDescent="0.2">
      <c r="A81" s="227" t="s">
        <v>946</v>
      </c>
      <c r="B81" s="194" t="s">
        <v>945</v>
      </c>
      <c r="C81" s="193">
        <v>154906</v>
      </c>
      <c r="D81" s="193">
        <v>911448.076</v>
      </c>
      <c r="E81" s="192">
        <v>20779</v>
      </c>
      <c r="F81" s="191">
        <v>568</v>
      </c>
    </row>
    <row r="82" spans="1:6" s="183" customFormat="1" ht="12.75" x14ac:dyDescent="0.2">
      <c r="A82" s="227" t="s">
        <v>944</v>
      </c>
      <c r="B82" s="194" t="s">
        <v>943</v>
      </c>
      <c r="C82" s="193">
        <v>131069</v>
      </c>
      <c r="D82" s="193">
        <v>459575.95299999998</v>
      </c>
      <c r="E82" s="192">
        <v>4916</v>
      </c>
      <c r="F82" s="191">
        <v>532</v>
      </c>
    </row>
    <row r="83" spans="1:6" s="183" customFormat="1" ht="12.75" x14ac:dyDescent="0.2">
      <c r="A83" s="227" t="s">
        <v>942</v>
      </c>
      <c r="B83" s="194" t="s">
        <v>941</v>
      </c>
      <c r="C83" s="193">
        <v>60428</v>
      </c>
      <c r="D83" s="193">
        <v>241017.255</v>
      </c>
      <c r="E83" s="192">
        <v>1433</v>
      </c>
      <c r="F83" s="191">
        <v>425</v>
      </c>
    </row>
    <row r="84" spans="1:6" s="183" customFormat="1" ht="12.75" x14ac:dyDescent="0.2">
      <c r="A84" s="227" t="s">
        <v>940</v>
      </c>
      <c r="B84" s="194" t="s">
        <v>939</v>
      </c>
      <c r="C84" s="193">
        <v>5023</v>
      </c>
      <c r="D84" s="193">
        <v>109164.174</v>
      </c>
      <c r="E84" s="192">
        <v>576</v>
      </c>
      <c r="F84" s="191">
        <v>65</v>
      </c>
    </row>
    <row r="85" spans="1:6" s="183" customFormat="1" ht="12.75" x14ac:dyDescent="0.2">
      <c r="A85" s="227" t="s">
        <v>938</v>
      </c>
      <c r="B85" s="194" t="s">
        <v>937</v>
      </c>
      <c r="C85" s="193">
        <v>18162</v>
      </c>
      <c r="D85" s="193">
        <v>465010.99599999998</v>
      </c>
      <c r="E85" s="192">
        <v>1016</v>
      </c>
      <c r="F85" s="191">
        <v>1534</v>
      </c>
    </row>
    <row r="86" spans="1:6" s="183" customFormat="1" ht="12.75" x14ac:dyDescent="0.2">
      <c r="A86" s="227" t="s">
        <v>936</v>
      </c>
      <c r="B86" s="194" t="s">
        <v>935</v>
      </c>
      <c r="C86" s="193">
        <v>54953</v>
      </c>
      <c r="D86" s="193">
        <v>404275.77500000002</v>
      </c>
      <c r="E86" s="192">
        <v>2178</v>
      </c>
      <c r="F86" s="191">
        <v>533</v>
      </c>
    </row>
    <row r="87" spans="1:6" s="183" customFormat="1" ht="12.75" x14ac:dyDescent="0.2">
      <c r="A87" s="227"/>
      <c r="B87" s="1073" t="s">
        <v>934</v>
      </c>
      <c r="C87" s="1073"/>
      <c r="D87" s="1073"/>
      <c r="E87" s="1073"/>
      <c r="F87" s="1074"/>
    </row>
    <row r="88" spans="1:6" s="183" customFormat="1" ht="12.75" x14ac:dyDescent="0.2">
      <c r="A88" s="227" t="s">
        <v>933</v>
      </c>
      <c r="B88" s="194" t="s">
        <v>932</v>
      </c>
      <c r="C88" s="193">
        <v>67396</v>
      </c>
      <c r="D88" s="193">
        <v>53001.459000000003</v>
      </c>
      <c r="E88" s="192">
        <v>860</v>
      </c>
      <c r="F88" s="191">
        <v>1</v>
      </c>
    </row>
    <row r="89" spans="1:6" s="183" customFormat="1" ht="12.75" x14ac:dyDescent="0.2">
      <c r="A89" s="227" t="s">
        <v>931</v>
      </c>
      <c r="B89" s="194" t="s">
        <v>930</v>
      </c>
      <c r="C89" s="193">
        <v>176794</v>
      </c>
      <c r="D89" s="193">
        <v>94507.218999999997</v>
      </c>
      <c r="E89" s="192">
        <v>122</v>
      </c>
      <c r="F89" s="191">
        <v>2</v>
      </c>
    </row>
    <row r="90" spans="1:6" s="183" customFormat="1" ht="12.75" x14ac:dyDescent="0.2">
      <c r="A90" s="227" t="s">
        <v>929</v>
      </c>
      <c r="B90" s="194" t="s">
        <v>928</v>
      </c>
      <c r="C90" s="193">
        <v>28592</v>
      </c>
      <c r="D90" s="193">
        <v>58013.374000000003</v>
      </c>
      <c r="E90" s="192">
        <v>811</v>
      </c>
      <c r="F90" s="191">
        <v>3</v>
      </c>
    </row>
    <row r="91" spans="1:6" s="183" customFormat="1" ht="12.75" x14ac:dyDescent="0.2">
      <c r="A91" s="227" t="s">
        <v>927</v>
      </c>
      <c r="B91" s="194" t="s">
        <v>926</v>
      </c>
      <c r="C91" s="193">
        <v>157533</v>
      </c>
      <c r="D91" s="193">
        <v>961735.74600000004</v>
      </c>
      <c r="E91" s="192">
        <v>2806</v>
      </c>
      <c r="F91" s="191">
        <v>15</v>
      </c>
    </row>
    <row r="92" spans="1:6" s="183" customFormat="1" ht="12.75" x14ac:dyDescent="0.2">
      <c r="A92" s="227" t="s">
        <v>925</v>
      </c>
      <c r="B92" s="194" t="s">
        <v>924</v>
      </c>
      <c r="C92" s="193">
        <v>122571</v>
      </c>
      <c r="D92" s="193">
        <v>549324.03099999996</v>
      </c>
      <c r="E92" s="192">
        <v>3100</v>
      </c>
      <c r="F92" s="191">
        <v>7</v>
      </c>
    </row>
    <row r="93" spans="1:6" s="183" customFormat="1" ht="12.75" x14ac:dyDescent="0.2">
      <c r="A93" s="227" t="s">
        <v>923</v>
      </c>
      <c r="B93" s="194" t="s">
        <v>922</v>
      </c>
      <c r="C93" s="193">
        <v>233867</v>
      </c>
      <c r="D93" s="193">
        <v>275740.77600000001</v>
      </c>
      <c r="E93" s="192">
        <v>2243</v>
      </c>
      <c r="F93" s="191">
        <v>4</v>
      </c>
    </row>
    <row r="94" spans="1:6" s="183" customFormat="1" ht="12.75" x14ac:dyDescent="0.2">
      <c r="A94" s="227" t="s">
        <v>921</v>
      </c>
      <c r="B94" s="194" t="s">
        <v>920</v>
      </c>
      <c r="C94" s="193">
        <v>25257</v>
      </c>
      <c r="D94" s="193">
        <v>47038.688000000002</v>
      </c>
      <c r="E94" s="192">
        <v>573</v>
      </c>
      <c r="F94" s="191">
        <v>2</v>
      </c>
    </row>
    <row r="95" spans="1:6" s="183" customFormat="1" ht="12.75" x14ac:dyDescent="0.2">
      <c r="A95" s="227" t="s">
        <v>919</v>
      </c>
      <c r="B95" s="194" t="s">
        <v>918</v>
      </c>
      <c r="C95" s="193">
        <v>9400</v>
      </c>
      <c r="D95" s="193">
        <v>19699.838</v>
      </c>
      <c r="E95" s="192">
        <v>329</v>
      </c>
      <c r="F95" s="191">
        <v>1</v>
      </c>
    </row>
    <row r="96" spans="1:6" s="183" customFormat="1" ht="12.75" x14ac:dyDescent="0.2">
      <c r="A96" s="227" t="s">
        <v>917</v>
      </c>
      <c r="B96" s="194" t="s">
        <v>916</v>
      </c>
      <c r="C96" s="193">
        <v>797341</v>
      </c>
      <c r="D96" s="193">
        <v>596261.72100000002</v>
      </c>
      <c r="E96" s="192">
        <v>778</v>
      </c>
      <c r="F96" s="191">
        <v>51</v>
      </c>
    </row>
    <row r="97" spans="1:6" s="183" customFormat="1" ht="12.75" x14ac:dyDescent="0.2">
      <c r="A97" s="227" t="s">
        <v>915</v>
      </c>
      <c r="B97" s="194" t="s">
        <v>914</v>
      </c>
      <c r="C97" s="193">
        <v>110947</v>
      </c>
      <c r="D97" s="193">
        <v>93977.773000000001</v>
      </c>
      <c r="E97" s="192">
        <v>223</v>
      </c>
      <c r="F97" s="191">
        <v>45</v>
      </c>
    </row>
    <row r="98" spans="1:6" s="183" customFormat="1" ht="12.75" x14ac:dyDescent="0.2">
      <c r="A98" s="227" t="s">
        <v>913</v>
      </c>
      <c r="B98" s="958" t="s">
        <v>912</v>
      </c>
      <c r="C98" s="959">
        <v>18862</v>
      </c>
      <c r="D98" s="959">
        <v>12063.717000000001</v>
      </c>
      <c r="E98" s="960">
        <v>46</v>
      </c>
      <c r="F98" s="961">
        <v>0</v>
      </c>
    </row>
    <row r="99" spans="1:6" s="183" customFormat="1" ht="12.75" x14ac:dyDescent="0.2">
      <c r="A99" s="227"/>
      <c r="B99" s="1073" t="s">
        <v>911</v>
      </c>
      <c r="C99" s="1073"/>
      <c r="D99" s="1073"/>
      <c r="E99" s="1073"/>
      <c r="F99" s="1074"/>
    </row>
    <row r="100" spans="1:6" s="183" customFormat="1" ht="12.75" x14ac:dyDescent="0.2">
      <c r="A100" s="227" t="s">
        <v>910</v>
      </c>
      <c r="B100" s="194" t="s">
        <v>909</v>
      </c>
      <c r="C100" s="193">
        <v>166256</v>
      </c>
      <c r="D100" s="193">
        <v>85525.573000000004</v>
      </c>
      <c r="E100" s="192">
        <v>250</v>
      </c>
      <c r="F100" s="191">
        <v>1</v>
      </c>
    </row>
    <row r="101" spans="1:6" s="183" customFormat="1" ht="12.75" x14ac:dyDescent="0.2">
      <c r="A101" s="227" t="s">
        <v>908</v>
      </c>
      <c r="B101" s="194" t="s">
        <v>907</v>
      </c>
      <c r="C101" s="193">
        <v>206734</v>
      </c>
      <c r="D101" s="193">
        <v>236781.98199999999</v>
      </c>
      <c r="E101" s="192">
        <v>2471</v>
      </c>
      <c r="F101" s="191">
        <v>4</v>
      </c>
    </row>
    <row r="102" spans="1:6" s="183" customFormat="1" ht="12.75" x14ac:dyDescent="0.2">
      <c r="A102" s="227" t="s">
        <v>906</v>
      </c>
      <c r="B102" s="194" t="s">
        <v>905</v>
      </c>
      <c r="C102" s="193">
        <v>37279</v>
      </c>
      <c r="D102" s="193">
        <v>96470.842999999993</v>
      </c>
      <c r="E102" s="192">
        <v>4461</v>
      </c>
      <c r="F102" s="191">
        <v>58</v>
      </c>
    </row>
    <row r="103" spans="1:6" s="183" customFormat="1" ht="12.75" x14ac:dyDescent="0.2">
      <c r="A103" s="227" t="s">
        <v>904</v>
      </c>
      <c r="B103" s="194" t="s">
        <v>903</v>
      </c>
      <c r="C103" s="193">
        <v>229122</v>
      </c>
      <c r="D103" s="193">
        <v>437962.44199999998</v>
      </c>
      <c r="E103" s="192">
        <v>2444</v>
      </c>
      <c r="F103" s="191">
        <v>12</v>
      </c>
    </row>
    <row r="104" spans="1:6" s="183" customFormat="1" ht="12.75" x14ac:dyDescent="0.2">
      <c r="A104" s="227"/>
      <c r="B104" s="1073" t="s">
        <v>902</v>
      </c>
      <c r="C104" s="1073"/>
      <c r="D104" s="1073"/>
      <c r="E104" s="1073"/>
      <c r="F104" s="1074"/>
    </row>
    <row r="105" spans="1:6" s="183" customFormat="1" ht="12.75" x14ac:dyDescent="0.2">
      <c r="A105" s="227" t="s">
        <v>901</v>
      </c>
      <c r="B105" s="194" t="s">
        <v>900</v>
      </c>
      <c r="C105" s="193">
        <v>994</v>
      </c>
      <c r="D105" s="193">
        <v>1085.4449999999999</v>
      </c>
      <c r="E105" s="192">
        <v>8</v>
      </c>
      <c r="F105" s="191">
        <v>0</v>
      </c>
    </row>
    <row r="106" spans="1:6" s="183" customFormat="1" ht="12.75" x14ac:dyDescent="0.2">
      <c r="A106" s="227" t="s">
        <v>899</v>
      </c>
      <c r="B106" s="194" t="s">
        <v>898</v>
      </c>
      <c r="C106" s="193">
        <v>14652</v>
      </c>
      <c r="D106" s="193">
        <v>141483.872</v>
      </c>
      <c r="E106" s="192">
        <v>550</v>
      </c>
      <c r="F106" s="191">
        <v>14</v>
      </c>
    </row>
    <row r="107" spans="1:6" s="183" customFormat="1" ht="12.75" x14ac:dyDescent="0.2">
      <c r="A107" s="227" t="s">
        <v>897</v>
      </c>
      <c r="B107" s="194" t="s">
        <v>896</v>
      </c>
      <c r="C107" s="193">
        <v>1250251</v>
      </c>
      <c r="D107" s="193">
        <v>1519231.4639999999</v>
      </c>
      <c r="E107" s="192">
        <v>9426</v>
      </c>
      <c r="F107" s="191">
        <v>1170</v>
      </c>
    </row>
    <row r="108" spans="1:6" s="183" customFormat="1" ht="12.75" x14ac:dyDescent="0.2">
      <c r="A108" s="227" t="s">
        <v>895</v>
      </c>
      <c r="B108" s="194" t="s">
        <v>894</v>
      </c>
      <c r="C108" s="193">
        <v>401331</v>
      </c>
      <c r="D108" s="193">
        <v>4136463.6510000001</v>
      </c>
      <c r="E108" s="192">
        <v>32927</v>
      </c>
      <c r="F108" s="191">
        <v>2498</v>
      </c>
    </row>
    <row r="109" spans="1:6" s="183" customFormat="1" ht="12.75" x14ac:dyDescent="0.2">
      <c r="A109" s="227" t="s">
        <v>893</v>
      </c>
      <c r="B109" s="194" t="s">
        <v>892</v>
      </c>
      <c r="C109" s="193">
        <v>30920</v>
      </c>
      <c r="D109" s="193">
        <v>512387.27299999999</v>
      </c>
      <c r="E109" s="192">
        <v>5557</v>
      </c>
      <c r="F109" s="191">
        <v>380</v>
      </c>
    </row>
    <row r="110" spans="1:6" s="183" customFormat="1" ht="12.75" x14ac:dyDescent="0.2">
      <c r="A110" s="227" t="s">
        <v>891</v>
      </c>
      <c r="B110" s="194" t="s">
        <v>890</v>
      </c>
      <c r="C110" s="193">
        <v>347287</v>
      </c>
      <c r="D110" s="193">
        <v>5611629.4749999996</v>
      </c>
      <c r="E110" s="192">
        <v>65993</v>
      </c>
      <c r="F110" s="191">
        <v>3421</v>
      </c>
    </row>
    <row r="111" spans="1:6" s="183" customFormat="1" ht="12.75" x14ac:dyDescent="0.2">
      <c r="A111" s="227" t="s">
        <v>889</v>
      </c>
      <c r="B111" s="194" t="s">
        <v>888</v>
      </c>
      <c r="C111" s="193">
        <v>149849</v>
      </c>
      <c r="D111" s="193">
        <v>3066557.4819999998</v>
      </c>
      <c r="E111" s="192">
        <v>26274</v>
      </c>
      <c r="F111" s="191">
        <v>10573</v>
      </c>
    </row>
    <row r="112" spans="1:6" s="183" customFormat="1" ht="12.75" x14ac:dyDescent="0.2">
      <c r="A112" s="227" t="s">
        <v>887</v>
      </c>
      <c r="B112" s="194" t="s">
        <v>886</v>
      </c>
      <c r="C112" s="193">
        <v>129767</v>
      </c>
      <c r="D112" s="193">
        <v>2048901.1769999999</v>
      </c>
      <c r="E112" s="192">
        <v>17356</v>
      </c>
      <c r="F112" s="191">
        <v>3111</v>
      </c>
    </row>
    <row r="113" spans="1:6" s="183" customFormat="1" ht="12.75" x14ac:dyDescent="0.2">
      <c r="A113" s="227" t="s">
        <v>885</v>
      </c>
      <c r="B113" s="194" t="s">
        <v>884</v>
      </c>
      <c r="C113" s="193">
        <v>342992</v>
      </c>
      <c r="D113" s="193">
        <v>1056430.9890000001</v>
      </c>
      <c r="E113" s="192">
        <v>14028</v>
      </c>
      <c r="F113" s="191">
        <v>635</v>
      </c>
    </row>
    <row r="114" spans="1:6" s="183" customFormat="1" ht="12.75" x14ac:dyDescent="0.2">
      <c r="A114" s="227" t="s">
        <v>883</v>
      </c>
      <c r="B114" s="194" t="s">
        <v>882</v>
      </c>
      <c r="C114" s="193">
        <v>19217</v>
      </c>
      <c r="D114" s="193">
        <v>65849.387000000002</v>
      </c>
      <c r="E114" s="192">
        <v>1863</v>
      </c>
      <c r="F114" s="191">
        <v>72</v>
      </c>
    </row>
    <row r="115" spans="1:6" s="183" customFormat="1" ht="12.75" x14ac:dyDescent="0.2">
      <c r="A115" s="227"/>
      <c r="B115" s="1073" t="s">
        <v>881</v>
      </c>
      <c r="C115" s="1073"/>
      <c r="D115" s="1073"/>
      <c r="E115" s="1073"/>
      <c r="F115" s="1074"/>
    </row>
    <row r="116" spans="1:6" s="183" customFormat="1" ht="12.75" x14ac:dyDescent="0.2">
      <c r="A116" s="227" t="s">
        <v>880</v>
      </c>
      <c r="B116" s="194" t="s">
        <v>879</v>
      </c>
      <c r="C116" s="193">
        <v>1188939</v>
      </c>
      <c r="D116" s="193">
        <v>691672.30200000003</v>
      </c>
      <c r="E116" s="192">
        <v>7852</v>
      </c>
      <c r="F116" s="191">
        <v>206</v>
      </c>
    </row>
    <row r="117" spans="1:6" s="183" customFormat="1" ht="12.75" x14ac:dyDescent="0.2">
      <c r="A117" s="227" t="s">
        <v>878</v>
      </c>
      <c r="B117" s="194" t="s">
        <v>877</v>
      </c>
      <c r="C117" s="193">
        <v>221683</v>
      </c>
      <c r="D117" s="193">
        <v>947984.24399999995</v>
      </c>
      <c r="E117" s="192">
        <v>18640</v>
      </c>
      <c r="F117" s="191">
        <v>1931</v>
      </c>
    </row>
    <row r="118" spans="1:6" s="183" customFormat="1" ht="12.75" x14ac:dyDescent="0.2">
      <c r="A118" s="227" t="s">
        <v>876</v>
      </c>
      <c r="B118" s="194" t="s">
        <v>875</v>
      </c>
      <c r="C118" s="193">
        <v>269946</v>
      </c>
      <c r="D118" s="193">
        <v>310600.66499999998</v>
      </c>
      <c r="E118" s="192">
        <v>9317</v>
      </c>
      <c r="F118" s="191">
        <v>700</v>
      </c>
    </row>
    <row r="119" spans="1:6" s="183" customFormat="1" ht="12.75" x14ac:dyDescent="0.2">
      <c r="A119" s="227" t="s">
        <v>874</v>
      </c>
      <c r="B119" s="194" t="s">
        <v>873</v>
      </c>
      <c r="C119" s="193">
        <v>344323</v>
      </c>
      <c r="D119" s="193">
        <v>775799.60499999998</v>
      </c>
      <c r="E119" s="192">
        <v>16828</v>
      </c>
      <c r="F119" s="191">
        <v>330</v>
      </c>
    </row>
    <row r="120" spans="1:6" s="183" customFormat="1" ht="12.75" x14ac:dyDescent="0.2">
      <c r="A120" s="227" t="s">
        <v>872</v>
      </c>
      <c r="B120" s="194" t="s">
        <v>871</v>
      </c>
      <c r="C120" s="193">
        <v>395889</v>
      </c>
      <c r="D120" s="193">
        <v>1453717.855</v>
      </c>
      <c r="E120" s="192">
        <v>12609</v>
      </c>
      <c r="F120" s="191">
        <v>3489</v>
      </c>
    </row>
    <row r="121" spans="1:6" s="183" customFormat="1" ht="12.75" x14ac:dyDescent="0.2">
      <c r="A121" s="227" t="s">
        <v>870</v>
      </c>
      <c r="B121" s="194" t="s">
        <v>869</v>
      </c>
      <c r="C121" s="193">
        <v>4676</v>
      </c>
      <c r="D121" s="193">
        <v>30023.23</v>
      </c>
      <c r="E121" s="192">
        <v>364</v>
      </c>
      <c r="F121" s="191">
        <v>22</v>
      </c>
    </row>
    <row r="122" spans="1:6" s="183" customFormat="1" ht="12.75" x14ac:dyDescent="0.2">
      <c r="A122" s="227" t="s">
        <v>868</v>
      </c>
      <c r="B122" s="194" t="s">
        <v>867</v>
      </c>
      <c r="C122" s="193">
        <v>6907</v>
      </c>
      <c r="D122" s="193">
        <v>189700.057</v>
      </c>
      <c r="E122" s="192">
        <v>1124</v>
      </c>
      <c r="F122" s="191">
        <v>103</v>
      </c>
    </row>
    <row r="123" spans="1:6" s="183" customFormat="1" ht="12.75" x14ac:dyDescent="0.2">
      <c r="A123" s="227" t="s">
        <v>866</v>
      </c>
      <c r="B123" s="194" t="s">
        <v>865</v>
      </c>
      <c r="C123" s="193">
        <v>927</v>
      </c>
      <c r="D123" s="193">
        <v>44707.127</v>
      </c>
      <c r="E123" s="192">
        <v>510</v>
      </c>
      <c r="F123" s="191">
        <v>29</v>
      </c>
    </row>
    <row r="124" spans="1:6" s="183" customFormat="1" ht="12.75" x14ac:dyDescent="0.2">
      <c r="A124" s="227" t="s">
        <v>864</v>
      </c>
      <c r="B124" s="194" t="s">
        <v>863</v>
      </c>
      <c r="C124" s="193">
        <v>8003</v>
      </c>
      <c r="D124" s="193">
        <v>110473.942</v>
      </c>
      <c r="E124" s="192">
        <v>2178</v>
      </c>
      <c r="F124" s="191">
        <v>79</v>
      </c>
    </row>
    <row r="125" spans="1:6" s="183" customFormat="1" ht="12.75" x14ac:dyDescent="0.2">
      <c r="A125" s="227" t="s">
        <v>862</v>
      </c>
      <c r="B125" s="194" t="s">
        <v>861</v>
      </c>
      <c r="C125" s="193">
        <v>30830</v>
      </c>
      <c r="D125" s="193">
        <v>1463100.3089999999</v>
      </c>
      <c r="E125" s="192">
        <v>5002</v>
      </c>
      <c r="F125" s="191">
        <v>1186</v>
      </c>
    </row>
    <row r="126" spans="1:6" s="183" customFormat="1" ht="12.75" x14ac:dyDescent="0.2">
      <c r="A126" s="227"/>
      <c r="B126" s="1073" t="s">
        <v>860</v>
      </c>
      <c r="C126" s="1073"/>
      <c r="D126" s="1073"/>
      <c r="E126" s="1073"/>
      <c r="F126" s="1074"/>
    </row>
    <row r="127" spans="1:6" s="183" customFormat="1" ht="12.75" x14ac:dyDescent="0.2">
      <c r="A127" s="227" t="s">
        <v>859</v>
      </c>
      <c r="B127" s="194" t="s">
        <v>858</v>
      </c>
      <c r="C127" s="193">
        <v>2507791</v>
      </c>
      <c r="D127" s="193">
        <v>3394265.233</v>
      </c>
      <c r="E127" s="192">
        <v>3888</v>
      </c>
      <c r="F127" s="191">
        <v>10</v>
      </c>
    </row>
    <row r="128" spans="1:6" s="183" customFormat="1" ht="12.75" x14ac:dyDescent="0.2">
      <c r="A128" s="227" t="s">
        <v>857</v>
      </c>
      <c r="B128" s="194" t="s">
        <v>856</v>
      </c>
      <c r="C128" s="193">
        <v>449846</v>
      </c>
      <c r="D128" s="193">
        <v>1194590.1640000001</v>
      </c>
      <c r="E128" s="192">
        <v>17771</v>
      </c>
      <c r="F128" s="191">
        <v>719</v>
      </c>
    </row>
    <row r="129" spans="1:6" s="183" customFormat="1" ht="12.75" x14ac:dyDescent="0.2">
      <c r="A129" s="227" t="s">
        <v>855</v>
      </c>
      <c r="B129" s="194" t="s">
        <v>854</v>
      </c>
      <c r="C129" s="193">
        <v>10894</v>
      </c>
      <c r="D129" s="193">
        <v>175497.546</v>
      </c>
      <c r="E129" s="192">
        <v>6664</v>
      </c>
      <c r="F129" s="191">
        <v>11</v>
      </c>
    </row>
    <row r="130" spans="1:6" s="183" customFormat="1" ht="12.75" x14ac:dyDescent="0.2">
      <c r="A130" s="227" t="s">
        <v>853</v>
      </c>
      <c r="B130" s="194" t="s">
        <v>852</v>
      </c>
      <c r="C130" s="193">
        <v>57917</v>
      </c>
      <c r="D130" s="193">
        <v>566865.98100000003</v>
      </c>
      <c r="E130" s="192">
        <v>20561</v>
      </c>
      <c r="F130" s="191">
        <v>116</v>
      </c>
    </row>
    <row r="131" spans="1:6" s="183" customFormat="1" ht="12.75" x14ac:dyDescent="0.2">
      <c r="A131" s="227" t="s">
        <v>851</v>
      </c>
      <c r="B131" s="194" t="s">
        <v>850</v>
      </c>
      <c r="C131" s="193">
        <v>74692</v>
      </c>
      <c r="D131" s="193">
        <v>1218374.3330000001</v>
      </c>
      <c r="E131" s="192">
        <v>5426</v>
      </c>
      <c r="F131" s="191">
        <v>90</v>
      </c>
    </row>
    <row r="132" spans="1:6" s="183" customFormat="1" ht="12.75" x14ac:dyDescent="0.2">
      <c r="A132" s="227" t="s">
        <v>849</v>
      </c>
      <c r="B132" s="194" t="s">
        <v>848</v>
      </c>
      <c r="C132" s="193">
        <v>168225</v>
      </c>
      <c r="D132" s="193">
        <v>973643.75699999998</v>
      </c>
      <c r="E132" s="192">
        <v>20096</v>
      </c>
      <c r="F132" s="191">
        <v>430</v>
      </c>
    </row>
    <row r="133" spans="1:6" s="183" customFormat="1" ht="12.75" x14ac:dyDescent="0.2">
      <c r="A133" s="227" t="s">
        <v>847</v>
      </c>
      <c r="B133" s="194" t="s">
        <v>846</v>
      </c>
      <c r="C133" s="193">
        <v>2885</v>
      </c>
      <c r="D133" s="193">
        <v>114219.466</v>
      </c>
      <c r="E133" s="192">
        <v>848</v>
      </c>
      <c r="F133" s="191">
        <v>33</v>
      </c>
    </row>
    <row r="134" spans="1:6" s="183" customFormat="1" ht="12.75" x14ac:dyDescent="0.2">
      <c r="A134" s="227" t="s">
        <v>845</v>
      </c>
      <c r="B134" s="194" t="s">
        <v>844</v>
      </c>
      <c r="C134" s="193">
        <v>82477</v>
      </c>
      <c r="D134" s="193">
        <v>468624.98300000001</v>
      </c>
      <c r="E134" s="192">
        <v>4724</v>
      </c>
      <c r="F134" s="191">
        <v>492</v>
      </c>
    </row>
    <row r="135" spans="1:6" s="183" customFormat="1" ht="12.75" x14ac:dyDescent="0.2">
      <c r="A135" s="227" t="s">
        <v>843</v>
      </c>
      <c r="B135" s="194" t="s">
        <v>842</v>
      </c>
      <c r="C135" s="193">
        <v>77217</v>
      </c>
      <c r="D135" s="193">
        <v>1295275.787</v>
      </c>
      <c r="E135" s="192">
        <v>30169</v>
      </c>
      <c r="F135" s="191">
        <v>457</v>
      </c>
    </row>
    <row r="136" spans="1:6" s="183" customFormat="1" ht="12.75" x14ac:dyDescent="0.2">
      <c r="A136" s="227" t="s">
        <v>841</v>
      </c>
      <c r="B136" s="194" t="s">
        <v>840</v>
      </c>
      <c r="C136" s="193">
        <v>52171</v>
      </c>
      <c r="D136" s="193">
        <v>284407.83</v>
      </c>
      <c r="E136" s="192">
        <v>3035</v>
      </c>
      <c r="F136" s="191">
        <v>177</v>
      </c>
    </row>
    <row r="137" spans="1:6" s="183" customFormat="1" ht="12.75" x14ac:dyDescent="0.2">
      <c r="A137" s="227"/>
      <c r="B137" s="1073" t="s">
        <v>839</v>
      </c>
      <c r="C137" s="1073"/>
      <c r="D137" s="1073"/>
      <c r="E137" s="1073"/>
      <c r="F137" s="1074"/>
    </row>
    <row r="138" spans="1:6" s="183" customFormat="1" ht="12.75" x14ac:dyDescent="0.2">
      <c r="A138" s="227" t="s">
        <v>838</v>
      </c>
      <c r="B138" s="194" t="s">
        <v>837</v>
      </c>
      <c r="C138" s="193">
        <v>195208</v>
      </c>
      <c r="D138" s="193">
        <v>403526.57500000001</v>
      </c>
      <c r="E138" s="192">
        <v>5978</v>
      </c>
      <c r="F138" s="191">
        <v>322</v>
      </c>
    </row>
    <row r="139" spans="1:6" s="183" customFormat="1" ht="12.75" x14ac:dyDescent="0.2">
      <c r="A139" s="227" t="s">
        <v>836</v>
      </c>
      <c r="B139" s="194" t="s">
        <v>835</v>
      </c>
      <c r="C139" s="193">
        <v>2898</v>
      </c>
      <c r="D139" s="193">
        <v>12661.628000000001</v>
      </c>
      <c r="E139" s="192">
        <v>278</v>
      </c>
      <c r="F139" s="191">
        <v>15</v>
      </c>
    </row>
    <row r="140" spans="1:6" s="183" customFormat="1" ht="12.75" x14ac:dyDescent="0.2">
      <c r="A140" s="227" t="s">
        <v>834</v>
      </c>
      <c r="B140" s="194" t="s">
        <v>833</v>
      </c>
      <c r="C140" s="193">
        <v>359780</v>
      </c>
      <c r="D140" s="193">
        <v>306377.30499999999</v>
      </c>
      <c r="E140" s="192">
        <v>2586</v>
      </c>
      <c r="F140" s="191">
        <v>53</v>
      </c>
    </row>
    <row r="141" spans="1:6" s="183" customFormat="1" ht="12.75" x14ac:dyDescent="0.2">
      <c r="A141" s="227" t="s">
        <v>832</v>
      </c>
      <c r="B141" s="194" t="s">
        <v>831</v>
      </c>
      <c r="C141" s="193">
        <v>59743</v>
      </c>
      <c r="D141" s="193">
        <v>427399.75300000003</v>
      </c>
      <c r="E141" s="192">
        <v>1273</v>
      </c>
      <c r="F141" s="191">
        <v>12</v>
      </c>
    </row>
    <row r="142" spans="1:6" s="183" customFormat="1" ht="12.75" x14ac:dyDescent="0.2">
      <c r="A142" s="227" t="s">
        <v>830</v>
      </c>
      <c r="B142" s="194" t="s">
        <v>829</v>
      </c>
      <c r="C142" s="193">
        <v>39294</v>
      </c>
      <c r="D142" s="193">
        <v>72242.695000000007</v>
      </c>
      <c r="E142" s="192">
        <v>1054</v>
      </c>
      <c r="F142" s="191">
        <v>3</v>
      </c>
    </row>
    <row r="143" spans="1:6" s="183" customFormat="1" ht="12.75" x14ac:dyDescent="0.2">
      <c r="A143" s="227" t="s">
        <v>828</v>
      </c>
      <c r="B143" s="194" t="s">
        <v>827</v>
      </c>
      <c r="C143" s="193">
        <v>30173</v>
      </c>
      <c r="D143" s="193">
        <v>17974.923999999999</v>
      </c>
      <c r="E143" s="192">
        <v>74</v>
      </c>
      <c r="F143" s="191">
        <v>0</v>
      </c>
    </row>
    <row r="144" spans="1:6" s="183" customFormat="1" ht="12.75" x14ac:dyDescent="0.2">
      <c r="A144" s="227" t="s">
        <v>826</v>
      </c>
      <c r="B144" s="194" t="s">
        <v>825</v>
      </c>
      <c r="C144" s="193">
        <v>145858</v>
      </c>
      <c r="D144" s="193">
        <v>133835.4</v>
      </c>
      <c r="E144" s="192">
        <v>495</v>
      </c>
      <c r="F144" s="191">
        <v>1</v>
      </c>
    </row>
    <row r="145" spans="1:6" s="183" customFormat="1" ht="12.75" x14ac:dyDescent="0.2">
      <c r="A145" s="227" t="s">
        <v>824</v>
      </c>
      <c r="B145" s="194" t="s">
        <v>823</v>
      </c>
      <c r="C145" s="193">
        <v>147783</v>
      </c>
      <c r="D145" s="193">
        <v>392993.967</v>
      </c>
      <c r="E145" s="192">
        <v>2364</v>
      </c>
      <c r="F145" s="191">
        <v>635</v>
      </c>
    </row>
    <row r="146" spans="1:6" s="183" customFormat="1" ht="12.75" x14ac:dyDescent="0.2">
      <c r="A146" s="227"/>
      <c r="B146" s="1073" t="s">
        <v>822</v>
      </c>
      <c r="C146" s="1073"/>
      <c r="D146" s="1073"/>
      <c r="E146" s="1073"/>
      <c r="F146" s="1074"/>
    </row>
    <row r="147" spans="1:6" s="183" customFormat="1" ht="12.75" x14ac:dyDescent="0.2">
      <c r="A147" s="227" t="s">
        <v>821</v>
      </c>
      <c r="B147" s="194" t="s">
        <v>820</v>
      </c>
      <c r="C147" s="193">
        <v>829993</v>
      </c>
      <c r="D147" s="193">
        <v>4521411.017</v>
      </c>
      <c r="E147" s="192">
        <v>40481</v>
      </c>
      <c r="F147" s="191">
        <v>5609</v>
      </c>
    </row>
    <row r="148" spans="1:6" s="183" customFormat="1" ht="12.75" x14ac:dyDescent="0.2">
      <c r="A148" s="227" t="s">
        <v>819</v>
      </c>
      <c r="B148" s="194" t="s">
        <v>818</v>
      </c>
      <c r="C148" s="193">
        <v>19850</v>
      </c>
      <c r="D148" s="193">
        <v>167872.53099999999</v>
      </c>
      <c r="E148" s="192">
        <v>1299</v>
      </c>
      <c r="F148" s="191">
        <v>39</v>
      </c>
    </row>
    <row r="149" spans="1:6" s="183" customFormat="1" ht="12.75" x14ac:dyDescent="0.2">
      <c r="A149" s="227" t="s">
        <v>817</v>
      </c>
      <c r="B149" s="194" t="s">
        <v>816</v>
      </c>
      <c r="C149" s="193">
        <v>994957</v>
      </c>
      <c r="D149" s="193">
        <v>4189414.04</v>
      </c>
      <c r="E149" s="192">
        <v>32948</v>
      </c>
      <c r="F149" s="191">
        <v>9130</v>
      </c>
    </row>
    <row r="150" spans="1:6" s="183" customFormat="1" ht="12.75" x14ac:dyDescent="0.2">
      <c r="A150" s="227" t="s">
        <v>815</v>
      </c>
      <c r="B150" s="194" t="s">
        <v>814</v>
      </c>
      <c r="C150" s="193">
        <v>397426</v>
      </c>
      <c r="D150" s="193">
        <v>741628.05700000003</v>
      </c>
      <c r="E150" s="192">
        <v>8222</v>
      </c>
      <c r="F150" s="191">
        <v>293</v>
      </c>
    </row>
    <row r="151" spans="1:6" s="183" customFormat="1" ht="12.75" x14ac:dyDescent="0.2">
      <c r="A151" s="227" t="s">
        <v>813</v>
      </c>
      <c r="B151" s="194" t="s">
        <v>812</v>
      </c>
      <c r="C151" s="193">
        <v>128378</v>
      </c>
      <c r="D151" s="193">
        <v>497237.37199999997</v>
      </c>
      <c r="E151" s="192">
        <v>2997</v>
      </c>
      <c r="F151" s="191">
        <v>359</v>
      </c>
    </row>
    <row r="152" spans="1:6" s="183" customFormat="1" ht="12.75" x14ac:dyDescent="0.2">
      <c r="A152" s="227" t="s">
        <v>811</v>
      </c>
      <c r="B152" s="194" t="s">
        <v>810</v>
      </c>
      <c r="C152" s="193">
        <v>5527</v>
      </c>
      <c r="D152" s="193">
        <v>33336.514999999999</v>
      </c>
      <c r="E152" s="192">
        <v>360</v>
      </c>
      <c r="F152" s="191">
        <v>37</v>
      </c>
    </row>
    <row r="153" spans="1:6" s="183" customFormat="1" ht="12.75" x14ac:dyDescent="0.2">
      <c r="A153" s="227"/>
      <c r="B153" s="1073" t="s">
        <v>809</v>
      </c>
      <c r="C153" s="1073"/>
      <c r="D153" s="1073"/>
      <c r="E153" s="1073"/>
      <c r="F153" s="1074"/>
    </row>
    <row r="154" spans="1:6" s="183" customFormat="1" ht="12.75" x14ac:dyDescent="0.2">
      <c r="A154" s="227" t="s">
        <v>808</v>
      </c>
      <c r="B154" s="194" t="s">
        <v>807</v>
      </c>
      <c r="C154" s="193">
        <v>20862</v>
      </c>
      <c r="D154" s="193">
        <v>99910.888999999996</v>
      </c>
      <c r="E154" s="192">
        <v>891</v>
      </c>
      <c r="F154" s="191">
        <v>23</v>
      </c>
    </row>
    <row r="155" spans="1:6" s="183" customFormat="1" ht="12.75" x14ac:dyDescent="0.2">
      <c r="A155" s="227" t="s">
        <v>806</v>
      </c>
      <c r="B155" s="194" t="s">
        <v>805</v>
      </c>
      <c r="C155" s="193">
        <v>61375</v>
      </c>
      <c r="D155" s="193">
        <v>349935.84600000002</v>
      </c>
      <c r="E155" s="192">
        <v>9329</v>
      </c>
      <c r="F155" s="191">
        <v>133</v>
      </c>
    </row>
    <row r="156" spans="1:6" s="183" customFormat="1" ht="12.75" x14ac:dyDescent="0.2">
      <c r="A156" s="227" t="s">
        <v>804</v>
      </c>
      <c r="B156" s="194" t="s">
        <v>803</v>
      </c>
      <c r="C156" s="193">
        <v>63341</v>
      </c>
      <c r="D156" s="193">
        <v>4528644.1540000001</v>
      </c>
      <c r="E156" s="192">
        <v>6506</v>
      </c>
      <c r="F156" s="191">
        <v>773</v>
      </c>
    </row>
    <row r="157" spans="1:6" s="183" customFormat="1" ht="12.75" x14ac:dyDescent="0.2">
      <c r="A157" s="227" t="s">
        <v>802</v>
      </c>
      <c r="B157" s="194" t="s">
        <v>801</v>
      </c>
      <c r="C157" s="193">
        <v>71744</v>
      </c>
      <c r="D157" s="193">
        <v>326520.72600000002</v>
      </c>
      <c r="E157" s="192">
        <v>11270</v>
      </c>
      <c r="F157" s="191">
        <v>48</v>
      </c>
    </row>
    <row r="158" spans="1:6" s="183" customFormat="1" ht="12.75" x14ac:dyDescent="0.2">
      <c r="A158" s="227" t="s">
        <v>800</v>
      </c>
      <c r="B158" s="194" t="s">
        <v>799</v>
      </c>
      <c r="C158" s="193">
        <v>26846</v>
      </c>
      <c r="D158" s="193">
        <v>44447.678</v>
      </c>
      <c r="E158" s="192">
        <v>325</v>
      </c>
      <c r="F158" s="191">
        <v>9</v>
      </c>
    </row>
    <row r="159" spans="1:6" s="183" customFormat="1" ht="12.75" x14ac:dyDescent="0.2">
      <c r="A159" s="227" t="s">
        <v>798</v>
      </c>
      <c r="B159" s="194" t="s">
        <v>797</v>
      </c>
      <c r="C159" s="193">
        <v>638162</v>
      </c>
      <c r="D159" s="193">
        <v>1790250.8060000001</v>
      </c>
      <c r="E159" s="192">
        <v>20051</v>
      </c>
      <c r="F159" s="191">
        <v>1401</v>
      </c>
    </row>
    <row r="160" spans="1:6" s="183" customFormat="1" ht="12.75" x14ac:dyDescent="0.2">
      <c r="A160" s="227" t="s">
        <v>796</v>
      </c>
      <c r="B160" s="194" t="s">
        <v>795</v>
      </c>
      <c r="C160" s="193">
        <v>343570</v>
      </c>
      <c r="D160" s="193">
        <v>825954.74300000002</v>
      </c>
      <c r="E160" s="192">
        <v>12932</v>
      </c>
      <c r="F160" s="191">
        <v>81</v>
      </c>
    </row>
    <row r="161" spans="1:6" s="183" customFormat="1" ht="12.75" x14ac:dyDescent="0.2">
      <c r="A161" s="227" t="s">
        <v>794</v>
      </c>
      <c r="B161" s="194" t="s">
        <v>793</v>
      </c>
      <c r="C161" s="193">
        <v>142386</v>
      </c>
      <c r="D161" s="193">
        <v>142188.326</v>
      </c>
      <c r="E161" s="192">
        <v>1023</v>
      </c>
      <c r="F161" s="191">
        <v>3</v>
      </c>
    </row>
    <row r="162" spans="1:6" s="183" customFormat="1" ht="12.75" x14ac:dyDescent="0.2">
      <c r="A162" s="227" t="s">
        <v>792</v>
      </c>
      <c r="B162" s="194" t="s">
        <v>791</v>
      </c>
      <c r="C162" s="193">
        <v>226035</v>
      </c>
      <c r="D162" s="193">
        <v>172981.10699999999</v>
      </c>
      <c r="E162" s="192">
        <v>2248</v>
      </c>
      <c r="F162" s="191">
        <v>6</v>
      </c>
    </row>
    <row r="163" spans="1:6" s="183" customFormat="1" ht="12.75" x14ac:dyDescent="0.2">
      <c r="A163" s="227" t="s">
        <v>790</v>
      </c>
      <c r="B163" s="194" t="s">
        <v>789</v>
      </c>
      <c r="C163" s="193">
        <v>1089955</v>
      </c>
      <c r="D163" s="193">
        <v>1645187.3089999999</v>
      </c>
      <c r="E163" s="192">
        <v>33393</v>
      </c>
      <c r="F163" s="191">
        <v>18</v>
      </c>
    </row>
    <row r="164" spans="1:6" s="183" customFormat="1" ht="12.75" x14ac:dyDescent="0.2">
      <c r="A164" s="227" t="s">
        <v>788</v>
      </c>
      <c r="B164" s="194" t="s">
        <v>787</v>
      </c>
      <c r="C164" s="193">
        <v>7400</v>
      </c>
      <c r="D164" s="193">
        <v>16373.208000000001</v>
      </c>
      <c r="E164" s="192">
        <v>619</v>
      </c>
      <c r="F164" s="191">
        <v>1</v>
      </c>
    </row>
    <row r="165" spans="1:6" s="183" customFormat="1" ht="12.75" x14ac:dyDescent="0.2">
      <c r="A165" s="227"/>
      <c r="B165" s="1073" t="s">
        <v>786</v>
      </c>
      <c r="C165" s="1073"/>
      <c r="D165" s="1073"/>
      <c r="E165" s="1073"/>
      <c r="F165" s="1074"/>
    </row>
    <row r="166" spans="1:6" s="183" customFormat="1" ht="12.75" x14ac:dyDescent="0.2">
      <c r="A166" s="227" t="s">
        <v>785</v>
      </c>
      <c r="B166" s="194" t="s">
        <v>784</v>
      </c>
      <c r="C166" s="193">
        <v>22448</v>
      </c>
      <c r="D166" s="193">
        <v>109583.375</v>
      </c>
      <c r="E166" s="192">
        <v>10812</v>
      </c>
      <c r="F166" s="191">
        <v>0</v>
      </c>
    </row>
    <row r="167" spans="1:6" s="183" customFormat="1" ht="12.75" x14ac:dyDescent="0.2">
      <c r="A167" s="227" t="s">
        <v>783</v>
      </c>
      <c r="B167" s="194" t="s">
        <v>782</v>
      </c>
      <c r="C167" s="193">
        <v>3673</v>
      </c>
      <c r="D167" s="193">
        <v>27289.945</v>
      </c>
      <c r="E167" s="192">
        <v>1364</v>
      </c>
      <c r="F167" s="191">
        <v>0</v>
      </c>
    </row>
    <row r="168" spans="1:6" s="183" customFormat="1" ht="12.75" x14ac:dyDescent="0.2">
      <c r="A168" s="227" t="s">
        <v>781</v>
      </c>
      <c r="B168" s="194" t="s">
        <v>780</v>
      </c>
      <c r="C168" s="193">
        <v>45917</v>
      </c>
      <c r="D168" s="193">
        <v>157292.217</v>
      </c>
      <c r="E168" s="192">
        <v>5809</v>
      </c>
      <c r="F168" s="191">
        <v>0</v>
      </c>
    </row>
    <row r="169" spans="1:6" s="183" customFormat="1" ht="12.75" x14ac:dyDescent="0.2">
      <c r="A169" s="227" t="s">
        <v>779</v>
      </c>
      <c r="B169" s="194" t="s">
        <v>778</v>
      </c>
      <c r="C169" s="193">
        <v>45921</v>
      </c>
      <c r="D169" s="193">
        <v>312526.56699999998</v>
      </c>
      <c r="E169" s="192">
        <v>7438</v>
      </c>
      <c r="F169" s="191">
        <v>0</v>
      </c>
    </row>
    <row r="170" spans="1:6" s="183" customFormat="1" ht="12.75" x14ac:dyDescent="0.2">
      <c r="A170" s="227" t="s">
        <v>777</v>
      </c>
      <c r="B170" s="194" t="s">
        <v>776</v>
      </c>
      <c r="C170" s="193">
        <v>9217</v>
      </c>
      <c r="D170" s="193">
        <v>76385.582999999999</v>
      </c>
      <c r="E170" s="192">
        <v>4562</v>
      </c>
      <c r="F170" s="191">
        <v>0</v>
      </c>
    </row>
    <row r="171" spans="1:6" s="183" customFormat="1" ht="12.75" x14ac:dyDescent="0.2">
      <c r="A171" s="227" t="s">
        <v>775</v>
      </c>
      <c r="B171" s="194" t="s">
        <v>774</v>
      </c>
      <c r="C171" s="193">
        <v>56305</v>
      </c>
      <c r="D171" s="193">
        <v>759995.53500000003</v>
      </c>
      <c r="E171" s="192">
        <v>50132</v>
      </c>
      <c r="F171" s="191">
        <v>0</v>
      </c>
    </row>
    <row r="172" spans="1:6" s="183" customFormat="1" ht="12.75" x14ac:dyDescent="0.2">
      <c r="A172" s="227" t="s">
        <v>773</v>
      </c>
      <c r="B172" s="194" t="s">
        <v>772</v>
      </c>
      <c r="C172" s="193">
        <v>7777</v>
      </c>
      <c r="D172" s="193">
        <v>9309.2780000000002</v>
      </c>
      <c r="E172" s="192">
        <v>306</v>
      </c>
      <c r="F172" s="191">
        <v>0</v>
      </c>
    </row>
    <row r="173" spans="1:6" s="183" customFormat="1" ht="12.75" x14ac:dyDescent="0.2">
      <c r="A173" s="227" t="s">
        <v>771</v>
      </c>
      <c r="B173" s="194" t="s">
        <v>770</v>
      </c>
      <c r="C173" s="193">
        <v>3908</v>
      </c>
      <c r="D173" s="193">
        <v>9746.7980000000007</v>
      </c>
      <c r="E173" s="192">
        <v>823</v>
      </c>
      <c r="F173" s="191">
        <v>0</v>
      </c>
    </row>
    <row r="174" spans="1:6" s="183" customFormat="1" ht="12.75" x14ac:dyDescent="0.2">
      <c r="A174" s="227"/>
      <c r="B174" s="1073" t="s">
        <v>769</v>
      </c>
      <c r="C174" s="1073"/>
      <c r="D174" s="1073"/>
      <c r="E174" s="1073"/>
      <c r="F174" s="1074"/>
    </row>
    <row r="175" spans="1:6" s="183" customFormat="1" ht="12.75" x14ac:dyDescent="0.2">
      <c r="A175" s="227" t="s">
        <v>768</v>
      </c>
      <c r="B175" s="194" t="s">
        <v>767</v>
      </c>
      <c r="C175" s="193">
        <v>882</v>
      </c>
      <c r="D175" s="193">
        <v>3085.0250000000001</v>
      </c>
      <c r="E175" s="192">
        <v>254</v>
      </c>
      <c r="F175" s="191">
        <v>0</v>
      </c>
    </row>
    <row r="176" spans="1:6" s="183" customFormat="1" ht="12.75" x14ac:dyDescent="0.2">
      <c r="A176" s="227" t="s">
        <v>766</v>
      </c>
      <c r="B176" s="194" t="s">
        <v>765</v>
      </c>
      <c r="C176" s="193">
        <v>8714</v>
      </c>
      <c r="D176" s="193">
        <v>616318.91599999997</v>
      </c>
      <c r="E176" s="192">
        <v>3039</v>
      </c>
      <c r="F176" s="191">
        <v>2</v>
      </c>
    </row>
    <row r="177" spans="1:6" s="183" customFormat="1" ht="12.75" x14ac:dyDescent="0.2">
      <c r="A177" s="227" t="s">
        <v>764</v>
      </c>
      <c r="B177" s="194" t="s">
        <v>763</v>
      </c>
      <c r="C177" s="193">
        <v>803</v>
      </c>
      <c r="D177" s="193">
        <v>3164.3090000000002</v>
      </c>
      <c r="E177" s="192">
        <v>98</v>
      </c>
      <c r="F177" s="191">
        <v>1</v>
      </c>
    </row>
    <row r="178" spans="1:6" s="183" customFormat="1" ht="12.75" x14ac:dyDescent="0.2">
      <c r="A178" s="227" t="s">
        <v>762</v>
      </c>
      <c r="B178" s="194" t="s">
        <v>761</v>
      </c>
      <c r="C178" s="193">
        <v>3722</v>
      </c>
      <c r="D178" s="193">
        <v>75724.354999999996</v>
      </c>
      <c r="E178" s="192">
        <v>802</v>
      </c>
      <c r="F178" s="191">
        <v>1</v>
      </c>
    </row>
    <row r="179" spans="1:6" s="183" customFormat="1" ht="12.75" x14ac:dyDescent="0.2">
      <c r="A179" s="227" t="s">
        <v>760</v>
      </c>
      <c r="B179" s="194" t="s">
        <v>759</v>
      </c>
      <c r="C179" s="193">
        <v>3604</v>
      </c>
      <c r="D179" s="193">
        <v>13943.152</v>
      </c>
      <c r="E179" s="192">
        <v>310</v>
      </c>
      <c r="F179" s="191">
        <v>0</v>
      </c>
    </row>
    <row r="180" spans="1:6" s="183" customFormat="1" ht="12.75" x14ac:dyDescent="0.2">
      <c r="A180" s="227" t="s">
        <v>758</v>
      </c>
      <c r="B180" s="194" t="s">
        <v>757</v>
      </c>
      <c r="C180" s="193">
        <v>10728</v>
      </c>
      <c r="D180" s="193">
        <v>19265.172999999999</v>
      </c>
      <c r="E180" s="192">
        <v>1006</v>
      </c>
      <c r="F180" s="191">
        <v>0</v>
      </c>
    </row>
    <row r="181" spans="1:6" s="183" customFormat="1" ht="12.75" x14ac:dyDescent="0.2">
      <c r="A181" s="227" t="s">
        <v>756</v>
      </c>
      <c r="B181" s="194" t="s">
        <v>755</v>
      </c>
      <c r="C181" s="193">
        <v>640</v>
      </c>
      <c r="D181" s="193">
        <v>4833.165</v>
      </c>
      <c r="E181" s="192">
        <v>152</v>
      </c>
      <c r="F181" s="191">
        <v>0</v>
      </c>
    </row>
    <row r="182" spans="1:6" s="183" customFormat="1" ht="12.75" x14ac:dyDescent="0.2">
      <c r="A182" s="227" t="s">
        <v>754</v>
      </c>
      <c r="B182" s="194" t="s">
        <v>753</v>
      </c>
      <c r="C182" s="193">
        <v>186</v>
      </c>
      <c r="D182" s="193">
        <v>9401.607</v>
      </c>
      <c r="E182" s="192">
        <v>42</v>
      </c>
      <c r="F182" s="191">
        <v>0</v>
      </c>
    </row>
    <row r="183" spans="1:6" s="183" customFormat="1" ht="12.75" x14ac:dyDescent="0.2">
      <c r="A183" s="227" t="s">
        <v>752</v>
      </c>
      <c r="B183" s="194" t="s">
        <v>751</v>
      </c>
      <c r="C183" s="193">
        <v>373</v>
      </c>
      <c r="D183" s="193">
        <v>2869.9940000000001</v>
      </c>
      <c r="E183" s="192">
        <v>43</v>
      </c>
      <c r="F183" s="191">
        <v>0</v>
      </c>
    </row>
    <row r="184" spans="1:6" s="183" customFormat="1" ht="12.75" x14ac:dyDescent="0.2">
      <c r="A184" s="227" t="s">
        <v>750</v>
      </c>
      <c r="B184" s="958" t="s">
        <v>749</v>
      </c>
      <c r="C184" s="959">
        <v>6101</v>
      </c>
      <c r="D184" s="959">
        <v>25582.983</v>
      </c>
      <c r="E184" s="960">
        <v>368</v>
      </c>
      <c r="F184" s="961">
        <v>3</v>
      </c>
    </row>
    <row r="185" spans="1:6" s="183" customFormat="1" ht="12.75" x14ac:dyDescent="0.2">
      <c r="A185" s="227"/>
      <c r="B185" s="1073" t="s">
        <v>748</v>
      </c>
      <c r="C185" s="1073"/>
      <c r="D185" s="1073"/>
      <c r="E185" s="1073"/>
      <c r="F185" s="1074"/>
    </row>
    <row r="186" spans="1:6" s="183" customFormat="1" ht="12.75" x14ac:dyDescent="0.2">
      <c r="A186" s="227" t="s">
        <v>747</v>
      </c>
      <c r="B186" s="194" t="s">
        <v>746</v>
      </c>
      <c r="C186" s="193">
        <v>1401</v>
      </c>
      <c r="D186" s="193">
        <v>19171.937000000002</v>
      </c>
      <c r="E186" s="192">
        <v>98</v>
      </c>
      <c r="F186" s="191">
        <v>15</v>
      </c>
    </row>
    <row r="187" spans="1:6" s="183" customFormat="1" ht="12.75" x14ac:dyDescent="0.2">
      <c r="A187" s="227" t="s">
        <v>745</v>
      </c>
      <c r="B187" s="194" t="s">
        <v>744</v>
      </c>
      <c r="C187" s="193">
        <v>4587</v>
      </c>
      <c r="D187" s="193">
        <v>20125.073</v>
      </c>
      <c r="E187" s="192">
        <v>1087</v>
      </c>
      <c r="F187" s="191">
        <v>0</v>
      </c>
    </row>
    <row r="188" spans="1:6" s="183" customFormat="1" ht="12.75" x14ac:dyDescent="0.2">
      <c r="A188" s="227" t="s">
        <v>743</v>
      </c>
      <c r="B188" s="194" t="s">
        <v>742</v>
      </c>
      <c r="C188" s="193">
        <v>28443</v>
      </c>
      <c r="D188" s="193">
        <v>224368.628</v>
      </c>
      <c r="E188" s="192">
        <v>935</v>
      </c>
      <c r="F188" s="191">
        <v>8</v>
      </c>
    </row>
    <row r="189" spans="1:6" s="183" customFormat="1" ht="12.75" x14ac:dyDescent="0.2">
      <c r="A189" s="227" t="s">
        <v>741</v>
      </c>
      <c r="B189" s="194" t="s">
        <v>740</v>
      </c>
      <c r="C189" s="193">
        <v>536</v>
      </c>
      <c r="D189" s="193">
        <v>8692.9110000000001</v>
      </c>
      <c r="E189" s="192">
        <v>94</v>
      </c>
      <c r="F189" s="191">
        <v>2</v>
      </c>
    </row>
    <row r="190" spans="1:6" s="183" customFormat="1" ht="12.75" x14ac:dyDescent="0.2">
      <c r="A190" s="227" t="s">
        <v>739</v>
      </c>
      <c r="B190" s="194" t="s">
        <v>738</v>
      </c>
      <c r="C190" s="193">
        <v>1466</v>
      </c>
      <c r="D190" s="193">
        <v>13727.276</v>
      </c>
      <c r="E190" s="192">
        <v>198</v>
      </c>
      <c r="F190" s="191">
        <v>0</v>
      </c>
    </row>
    <row r="191" spans="1:6" s="183" customFormat="1" ht="12.75" x14ac:dyDescent="0.2">
      <c r="A191" s="227" t="s">
        <v>737</v>
      </c>
      <c r="B191" s="194" t="s">
        <v>736</v>
      </c>
      <c r="C191" s="193">
        <v>2834</v>
      </c>
      <c r="D191" s="193">
        <v>43419.648999999998</v>
      </c>
      <c r="E191" s="192">
        <v>390</v>
      </c>
      <c r="F191" s="191">
        <v>3</v>
      </c>
    </row>
    <row r="192" spans="1:6" s="183" customFormat="1" ht="12.75" x14ac:dyDescent="0.2">
      <c r="A192" s="227" t="s">
        <v>735</v>
      </c>
      <c r="B192" s="194" t="s">
        <v>734</v>
      </c>
      <c r="C192" s="193">
        <v>6648</v>
      </c>
      <c r="D192" s="193">
        <v>21859.633000000002</v>
      </c>
      <c r="E192" s="192">
        <v>1098</v>
      </c>
      <c r="F192" s="191">
        <v>0</v>
      </c>
    </row>
    <row r="193" spans="1:6" s="183" customFormat="1" ht="12.75" x14ac:dyDescent="0.2">
      <c r="A193" s="227" t="s">
        <v>733</v>
      </c>
      <c r="B193" s="194" t="s">
        <v>732</v>
      </c>
      <c r="C193" s="193">
        <v>17641</v>
      </c>
      <c r="D193" s="193">
        <v>58980.455999999998</v>
      </c>
      <c r="E193" s="192">
        <v>428</v>
      </c>
      <c r="F193" s="191">
        <v>3</v>
      </c>
    </row>
    <row r="194" spans="1:6" s="183" customFormat="1" ht="12.75" x14ac:dyDescent="0.2">
      <c r="A194" s="227" t="s">
        <v>731</v>
      </c>
      <c r="B194" s="194" t="s">
        <v>730</v>
      </c>
      <c r="C194" s="193">
        <v>51385</v>
      </c>
      <c r="D194" s="193">
        <v>127043.075</v>
      </c>
      <c r="E194" s="192">
        <v>1040</v>
      </c>
      <c r="F194" s="191">
        <v>44</v>
      </c>
    </row>
    <row r="195" spans="1:6" s="183" customFormat="1" ht="12.75" x14ac:dyDescent="0.2">
      <c r="A195" s="227" t="s">
        <v>729</v>
      </c>
      <c r="B195" s="194" t="s">
        <v>728</v>
      </c>
      <c r="C195" s="193">
        <v>6320</v>
      </c>
      <c r="D195" s="193">
        <v>66253.349000000002</v>
      </c>
      <c r="E195" s="192">
        <v>213</v>
      </c>
      <c r="F195" s="191">
        <v>13</v>
      </c>
    </row>
    <row r="196" spans="1:6" s="183" customFormat="1" ht="12.75" x14ac:dyDescent="0.2">
      <c r="A196" s="227" t="s">
        <v>727</v>
      </c>
      <c r="B196" s="194" t="s">
        <v>726</v>
      </c>
      <c r="C196" s="193">
        <v>2158</v>
      </c>
      <c r="D196" s="193">
        <v>19660.231</v>
      </c>
      <c r="E196" s="192">
        <v>38</v>
      </c>
      <c r="F196" s="191">
        <v>23</v>
      </c>
    </row>
    <row r="197" spans="1:6" s="183" customFormat="1" ht="12.75" x14ac:dyDescent="0.2">
      <c r="A197" s="227"/>
      <c r="B197" s="1073" t="s">
        <v>725</v>
      </c>
      <c r="C197" s="1073"/>
      <c r="D197" s="1073"/>
      <c r="E197" s="1073"/>
      <c r="F197" s="1074"/>
    </row>
    <row r="198" spans="1:6" s="183" customFormat="1" ht="12.75" x14ac:dyDescent="0.2">
      <c r="A198" s="227" t="s">
        <v>724</v>
      </c>
      <c r="B198" s="194" t="s">
        <v>723</v>
      </c>
      <c r="C198" s="193">
        <v>433371</v>
      </c>
      <c r="D198" s="193">
        <v>1225449.706</v>
      </c>
      <c r="E198" s="192">
        <v>9176</v>
      </c>
      <c r="F198" s="191">
        <v>284</v>
      </c>
    </row>
    <row r="199" spans="1:6" s="183" customFormat="1" ht="12.75" x14ac:dyDescent="0.2">
      <c r="A199" s="227" t="s">
        <v>722</v>
      </c>
      <c r="B199" s="194" t="s">
        <v>721</v>
      </c>
      <c r="C199" s="193">
        <v>484939</v>
      </c>
      <c r="D199" s="193">
        <v>968965.56799999997</v>
      </c>
      <c r="E199" s="192">
        <v>8594</v>
      </c>
      <c r="F199" s="191">
        <v>168</v>
      </c>
    </row>
    <row r="200" spans="1:6" s="183" customFormat="1" ht="12.75" x14ac:dyDescent="0.2">
      <c r="A200" s="227" t="s">
        <v>720</v>
      </c>
      <c r="B200" s="194" t="s">
        <v>719</v>
      </c>
      <c r="C200" s="193">
        <v>27889</v>
      </c>
      <c r="D200" s="193">
        <v>39319.288</v>
      </c>
      <c r="E200" s="192">
        <v>450</v>
      </c>
      <c r="F200" s="191">
        <v>1</v>
      </c>
    </row>
    <row r="201" spans="1:6" s="183" customFormat="1" ht="12.75" x14ac:dyDescent="0.2">
      <c r="A201" s="227" t="s">
        <v>718</v>
      </c>
      <c r="B201" s="194" t="s">
        <v>717</v>
      </c>
      <c r="C201" s="193">
        <v>42982</v>
      </c>
      <c r="D201" s="193">
        <v>199567.9</v>
      </c>
      <c r="E201" s="192">
        <v>560</v>
      </c>
      <c r="F201" s="191">
        <v>1327</v>
      </c>
    </row>
    <row r="202" spans="1:6" s="183" customFormat="1" ht="12.75" x14ac:dyDescent="0.2">
      <c r="A202" s="227" t="s">
        <v>716</v>
      </c>
      <c r="B202" s="194" t="s">
        <v>715</v>
      </c>
      <c r="C202" s="193">
        <v>142014</v>
      </c>
      <c r="D202" s="193">
        <v>590865.32200000004</v>
      </c>
      <c r="E202" s="192">
        <v>1805</v>
      </c>
      <c r="F202" s="191">
        <v>61</v>
      </c>
    </row>
    <row r="203" spans="1:6" s="183" customFormat="1" ht="12.75" x14ac:dyDescent="0.2">
      <c r="A203" s="227" t="s">
        <v>714</v>
      </c>
      <c r="B203" s="194" t="s">
        <v>713</v>
      </c>
      <c r="C203" s="193">
        <v>97413</v>
      </c>
      <c r="D203" s="193">
        <v>317957.68199999997</v>
      </c>
      <c r="E203" s="192">
        <v>2756</v>
      </c>
      <c r="F203" s="191">
        <v>257</v>
      </c>
    </row>
    <row r="204" spans="1:6" s="183" customFormat="1" ht="12.75" x14ac:dyDescent="0.2">
      <c r="A204" s="227" t="s">
        <v>712</v>
      </c>
      <c r="B204" s="194" t="s">
        <v>711</v>
      </c>
      <c r="C204" s="193">
        <v>15326</v>
      </c>
      <c r="D204" s="193">
        <v>40623.728000000003</v>
      </c>
      <c r="E204" s="192">
        <v>72</v>
      </c>
      <c r="F204" s="191">
        <v>2</v>
      </c>
    </row>
    <row r="205" spans="1:6" s="183" customFormat="1" ht="12.75" x14ac:dyDescent="0.2">
      <c r="A205" s="227" t="s">
        <v>710</v>
      </c>
      <c r="B205" s="194" t="s">
        <v>709</v>
      </c>
      <c r="C205" s="193">
        <v>491697</v>
      </c>
      <c r="D205" s="193">
        <v>1292217.9809999999</v>
      </c>
      <c r="E205" s="192">
        <v>12194</v>
      </c>
      <c r="F205" s="191">
        <v>668</v>
      </c>
    </row>
    <row r="206" spans="1:6" s="183" customFormat="1" ht="12.75" x14ac:dyDescent="0.2">
      <c r="A206" s="227" t="s">
        <v>708</v>
      </c>
      <c r="B206" s="194" t="s">
        <v>707</v>
      </c>
      <c r="C206" s="193">
        <v>60442</v>
      </c>
      <c r="D206" s="193">
        <v>63504.118000000002</v>
      </c>
      <c r="E206" s="192">
        <v>258</v>
      </c>
      <c r="F206" s="191">
        <v>20</v>
      </c>
    </row>
    <row r="207" spans="1:6" s="183" customFormat="1" ht="12.75" x14ac:dyDescent="0.2">
      <c r="A207" s="227" t="s">
        <v>706</v>
      </c>
      <c r="B207" s="194" t="s">
        <v>705</v>
      </c>
      <c r="C207" s="193">
        <v>6884</v>
      </c>
      <c r="D207" s="193">
        <v>4945.9399999999996</v>
      </c>
      <c r="E207" s="192">
        <v>22</v>
      </c>
      <c r="F207" s="191">
        <v>0</v>
      </c>
    </row>
    <row r="208" spans="1:6" s="183" customFormat="1" ht="12.75" x14ac:dyDescent="0.2">
      <c r="A208" s="227" t="s">
        <v>704</v>
      </c>
      <c r="B208" s="194" t="s">
        <v>703</v>
      </c>
      <c r="C208" s="193">
        <v>13361</v>
      </c>
      <c r="D208" s="193">
        <v>17497.925999999999</v>
      </c>
      <c r="E208" s="192">
        <v>66</v>
      </c>
      <c r="F208" s="191">
        <v>0</v>
      </c>
    </row>
    <row r="209" spans="1:6" s="183" customFormat="1" ht="12.75" x14ac:dyDescent="0.2">
      <c r="A209" s="227" t="s">
        <v>702</v>
      </c>
      <c r="B209" s="194" t="s">
        <v>701</v>
      </c>
      <c r="C209" s="193">
        <v>15656</v>
      </c>
      <c r="D209" s="193">
        <v>66542.748000000007</v>
      </c>
      <c r="E209" s="192">
        <v>737</v>
      </c>
      <c r="F209" s="191">
        <v>104</v>
      </c>
    </row>
    <row r="210" spans="1:6" s="183" customFormat="1" ht="12.75" x14ac:dyDescent="0.2">
      <c r="A210" s="227" t="s">
        <v>700</v>
      </c>
      <c r="B210" s="194" t="s">
        <v>699</v>
      </c>
      <c r="C210" s="193">
        <v>8195</v>
      </c>
      <c r="D210" s="193">
        <v>32985.218000000001</v>
      </c>
      <c r="E210" s="192">
        <v>12</v>
      </c>
      <c r="F210" s="191">
        <v>2</v>
      </c>
    </row>
    <row r="211" spans="1:6" s="183" customFormat="1" ht="12.75" x14ac:dyDescent="0.2">
      <c r="A211" s="227"/>
      <c r="B211" s="1073" t="s">
        <v>698</v>
      </c>
      <c r="C211" s="1073"/>
      <c r="D211" s="1073"/>
      <c r="E211" s="1073"/>
      <c r="F211" s="1074"/>
    </row>
    <row r="212" spans="1:6" s="183" customFormat="1" ht="12.75" x14ac:dyDescent="0.2">
      <c r="A212" s="227" t="s">
        <v>697</v>
      </c>
      <c r="B212" s="194" t="s">
        <v>696</v>
      </c>
      <c r="C212" s="193">
        <v>213202</v>
      </c>
      <c r="D212" s="193">
        <v>979128.47600000002</v>
      </c>
      <c r="E212" s="192">
        <v>23858</v>
      </c>
      <c r="F212" s="191">
        <v>990</v>
      </c>
    </row>
    <row r="213" spans="1:6" s="183" customFormat="1" ht="12.75" x14ac:dyDescent="0.2">
      <c r="A213" s="227" t="s">
        <v>695</v>
      </c>
      <c r="B213" s="194" t="s">
        <v>694</v>
      </c>
      <c r="C213" s="193">
        <v>25804</v>
      </c>
      <c r="D213" s="193">
        <v>118405.62300000001</v>
      </c>
      <c r="E213" s="192">
        <v>1648</v>
      </c>
      <c r="F213" s="191">
        <v>133</v>
      </c>
    </row>
    <row r="214" spans="1:6" s="183" customFormat="1" ht="12.75" x14ac:dyDescent="0.2">
      <c r="A214" s="227" t="s">
        <v>693</v>
      </c>
      <c r="B214" s="194" t="s">
        <v>692</v>
      </c>
      <c r="C214" s="193">
        <v>72567</v>
      </c>
      <c r="D214" s="193">
        <v>319769.87900000002</v>
      </c>
      <c r="E214" s="192">
        <v>5727</v>
      </c>
      <c r="F214" s="191">
        <v>629</v>
      </c>
    </row>
    <row r="215" spans="1:6" s="183" customFormat="1" ht="12.75" x14ac:dyDescent="0.2">
      <c r="A215" s="227" t="s">
        <v>691</v>
      </c>
      <c r="B215" s="194" t="s">
        <v>690</v>
      </c>
      <c r="C215" s="193">
        <v>57712</v>
      </c>
      <c r="D215" s="193">
        <v>437607.75</v>
      </c>
      <c r="E215" s="192">
        <v>7238</v>
      </c>
      <c r="F215" s="191">
        <v>1674</v>
      </c>
    </row>
    <row r="216" spans="1:6" s="183" customFormat="1" ht="12.75" x14ac:dyDescent="0.2">
      <c r="A216" s="227" t="s">
        <v>689</v>
      </c>
      <c r="B216" s="194" t="s">
        <v>688</v>
      </c>
      <c r="C216" s="193">
        <v>81159</v>
      </c>
      <c r="D216" s="193">
        <v>468951.76199999999</v>
      </c>
      <c r="E216" s="192">
        <v>7374</v>
      </c>
      <c r="F216" s="191">
        <v>838</v>
      </c>
    </row>
    <row r="217" spans="1:6" s="183" customFormat="1" ht="12.75" x14ac:dyDescent="0.2">
      <c r="A217" s="227" t="s">
        <v>687</v>
      </c>
      <c r="B217" s="194" t="s">
        <v>686</v>
      </c>
      <c r="C217" s="193">
        <v>94033</v>
      </c>
      <c r="D217" s="193">
        <v>336987.39199999999</v>
      </c>
      <c r="E217" s="192">
        <v>6392</v>
      </c>
      <c r="F217" s="191">
        <v>285</v>
      </c>
    </row>
    <row r="218" spans="1:6" s="183" customFormat="1" ht="12.75" x14ac:dyDescent="0.2">
      <c r="A218" s="227" t="s">
        <v>685</v>
      </c>
      <c r="B218" s="194" t="s">
        <v>684</v>
      </c>
      <c r="C218" s="193">
        <v>246345</v>
      </c>
      <c r="D218" s="193">
        <v>349400.72499999998</v>
      </c>
      <c r="E218" s="192">
        <v>3895</v>
      </c>
      <c r="F218" s="191">
        <v>40</v>
      </c>
    </row>
    <row r="219" spans="1:6" s="183" customFormat="1" ht="12.75" x14ac:dyDescent="0.2">
      <c r="A219" s="227" t="s">
        <v>683</v>
      </c>
      <c r="B219" s="194" t="s">
        <v>682</v>
      </c>
      <c r="C219" s="193">
        <v>56467</v>
      </c>
      <c r="D219" s="193">
        <v>1418063.162</v>
      </c>
      <c r="E219" s="192">
        <v>13074</v>
      </c>
      <c r="F219" s="191">
        <v>6330</v>
      </c>
    </row>
    <row r="220" spans="1:6" s="183" customFormat="1" ht="12.75" x14ac:dyDescent="0.2">
      <c r="A220" s="227" t="s">
        <v>681</v>
      </c>
      <c r="B220" s="194" t="s">
        <v>680</v>
      </c>
      <c r="C220" s="193">
        <v>190240</v>
      </c>
      <c r="D220" s="193">
        <v>836148.39599999995</v>
      </c>
      <c r="E220" s="192">
        <v>13643</v>
      </c>
      <c r="F220" s="191">
        <v>949</v>
      </c>
    </row>
    <row r="221" spans="1:6" s="183" customFormat="1" ht="12.75" x14ac:dyDescent="0.2">
      <c r="A221" s="227" t="s">
        <v>679</v>
      </c>
      <c r="B221" s="194" t="s">
        <v>678</v>
      </c>
      <c r="C221" s="193">
        <v>209742</v>
      </c>
      <c r="D221" s="193">
        <v>314147.43599999999</v>
      </c>
      <c r="E221" s="192">
        <v>1627</v>
      </c>
      <c r="F221" s="191">
        <v>106</v>
      </c>
    </row>
    <row r="222" spans="1:6" s="183" customFormat="1" ht="12.75" x14ac:dyDescent="0.2">
      <c r="A222" s="227" t="s">
        <v>677</v>
      </c>
      <c r="B222" s="194" t="s">
        <v>676</v>
      </c>
      <c r="C222" s="193">
        <v>8644</v>
      </c>
      <c r="D222" s="193">
        <v>314178.51500000001</v>
      </c>
      <c r="E222" s="192">
        <v>1004</v>
      </c>
      <c r="F222" s="191">
        <v>150</v>
      </c>
    </row>
    <row r="223" spans="1:6" s="183" customFormat="1" ht="12.75" x14ac:dyDescent="0.2">
      <c r="A223" s="227" t="s">
        <v>675</v>
      </c>
      <c r="B223" s="194" t="s">
        <v>674</v>
      </c>
      <c r="C223" s="193">
        <v>3818</v>
      </c>
      <c r="D223" s="193">
        <v>9948.4140000000007</v>
      </c>
      <c r="E223" s="192">
        <v>29</v>
      </c>
      <c r="F223" s="191">
        <v>10</v>
      </c>
    </row>
    <row r="224" spans="1:6" s="183" customFormat="1" ht="12.75" x14ac:dyDescent="0.2">
      <c r="A224" s="227" t="s">
        <v>673</v>
      </c>
      <c r="B224" s="194" t="s">
        <v>672</v>
      </c>
      <c r="C224" s="193">
        <v>51757</v>
      </c>
      <c r="D224" s="193">
        <v>44574.264999999999</v>
      </c>
      <c r="E224" s="192">
        <v>816</v>
      </c>
      <c r="F224" s="191">
        <v>5</v>
      </c>
    </row>
    <row r="225" spans="1:6" s="183" customFormat="1" ht="12.75" x14ac:dyDescent="0.2">
      <c r="A225" s="227" t="s">
        <v>671</v>
      </c>
      <c r="B225" s="194" t="s">
        <v>670</v>
      </c>
      <c r="C225" s="193">
        <v>28131</v>
      </c>
      <c r="D225" s="193">
        <v>151142.95699999999</v>
      </c>
      <c r="E225" s="192">
        <v>1486</v>
      </c>
      <c r="F225" s="191">
        <v>31</v>
      </c>
    </row>
    <row r="226" spans="1:6" s="183" customFormat="1" ht="12.75" x14ac:dyDescent="0.2">
      <c r="A226" s="227" t="s">
        <v>669</v>
      </c>
      <c r="B226" s="194" t="s">
        <v>668</v>
      </c>
      <c r="C226" s="193">
        <v>390</v>
      </c>
      <c r="D226" s="193">
        <v>5984.0820000000003</v>
      </c>
      <c r="E226" s="192">
        <v>68</v>
      </c>
      <c r="F226" s="191">
        <v>24</v>
      </c>
    </row>
    <row r="227" spans="1:6" s="183" customFormat="1" ht="12.75" x14ac:dyDescent="0.2">
      <c r="A227" s="227" t="s">
        <v>667</v>
      </c>
      <c r="B227" s="194" t="s">
        <v>666</v>
      </c>
      <c r="C227" s="193">
        <v>6261</v>
      </c>
      <c r="D227" s="193">
        <v>62182.224999999999</v>
      </c>
      <c r="E227" s="192">
        <v>2553</v>
      </c>
      <c r="F227" s="191">
        <v>23</v>
      </c>
    </row>
    <row r="228" spans="1:6" s="183" customFormat="1" ht="12.75" x14ac:dyDescent="0.2">
      <c r="A228" s="227" t="s">
        <v>665</v>
      </c>
      <c r="B228" s="194" t="s">
        <v>664</v>
      </c>
      <c r="C228" s="193">
        <v>18745</v>
      </c>
      <c r="D228" s="193">
        <v>38746.463000000003</v>
      </c>
      <c r="E228" s="192">
        <v>1336</v>
      </c>
      <c r="F228" s="191">
        <v>6</v>
      </c>
    </row>
    <row r="229" spans="1:6" s="183" customFormat="1" ht="12.75" x14ac:dyDescent="0.2">
      <c r="A229" s="227" t="s">
        <v>663</v>
      </c>
      <c r="B229" s="194" t="s">
        <v>662</v>
      </c>
      <c r="C229" s="193">
        <v>45074</v>
      </c>
      <c r="D229" s="193">
        <v>112522.484</v>
      </c>
      <c r="E229" s="192">
        <v>1469</v>
      </c>
      <c r="F229" s="191">
        <v>17</v>
      </c>
    </row>
    <row r="230" spans="1:6" s="183" customFormat="1" ht="12.75" x14ac:dyDescent="0.2">
      <c r="A230" s="227" t="s">
        <v>661</v>
      </c>
      <c r="B230" s="194" t="s">
        <v>660</v>
      </c>
      <c r="C230" s="193">
        <v>717</v>
      </c>
      <c r="D230" s="193">
        <v>8620.4069999999992</v>
      </c>
      <c r="E230" s="192">
        <v>250</v>
      </c>
      <c r="F230" s="191">
        <v>5</v>
      </c>
    </row>
    <row r="231" spans="1:6" s="183" customFormat="1" ht="12.75" x14ac:dyDescent="0.2">
      <c r="A231" s="227" t="s">
        <v>659</v>
      </c>
      <c r="B231" s="194" t="s">
        <v>658</v>
      </c>
      <c r="C231" s="193">
        <v>23921</v>
      </c>
      <c r="D231" s="193">
        <v>561964.02800000005</v>
      </c>
      <c r="E231" s="192">
        <v>9265</v>
      </c>
      <c r="F231" s="191">
        <v>441</v>
      </c>
    </row>
    <row r="232" spans="1:6" s="183" customFormat="1" ht="12.75" x14ac:dyDescent="0.2">
      <c r="A232" s="227" t="s">
        <v>657</v>
      </c>
      <c r="B232" s="194" t="s">
        <v>656</v>
      </c>
      <c r="C232" s="193">
        <v>14766</v>
      </c>
      <c r="D232" s="193">
        <v>87937.455000000002</v>
      </c>
      <c r="E232" s="192">
        <v>1139</v>
      </c>
      <c r="F232" s="191">
        <v>282</v>
      </c>
    </row>
    <row r="233" spans="1:6" s="183" customFormat="1" ht="12.75" x14ac:dyDescent="0.2">
      <c r="A233" s="227"/>
      <c r="B233" s="1073" t="s">
        <v>655</v>
      </c>
      <c r="C233" s="1073"/>
      <c r="D233" s="1073"/>
      <c r="E233" s="1073"/>
      <c r="F233" s="1074"/>
    </row>
    <row r="234" spans="1:6" s="183" customFormat="1" ht="12.75" x14ac:dyDescent="0.2">
      <c r="A234" s="227" t="s">
        <v>654</v>
      </c>
      <c r="B234" s="194" t="s">
        <v>653</v>
      </c>
      <c r="C234" s="193">
        <v>2363</v>
      </c>
      <c r="D234" s="193">
        <v>5115.3959999999997</v>
      </c>
      <c r="E234" s="192">
        <v>0</v>
      </c>
      <c r="F234" s="191">
        <v>0</v>
      </c>
    </row>
    <row r="235" spans="1:6" s="183" customFormat="1" ht="12.75" x14ac:dyDescent="0.2">
      <c r="A235" s="227" t="s">
        <v>652</v>
      </c>
      <c r="B235" s="194" t="s">
        <v>651</v>
      </c>
      <c r="C235" s="193">
        <v>44592</v>
      </c>
      <c r="D235" s="193">
        <v>45189.913999999997</v>
      </c>
      <c r="E235" s="192">
        <v>2</v>
      </c>
      <c r="F235" s="191">
        <v>21</v>
      </c>
    </row>
    <row r="236" spans="1:6" s="183" customFormat="1" ht="12.75" x14ac:dyDescent="0.2">
      <c r="A236" s="227" t="s">
        <v>650</v>
      </c>
      <c r="B236" s="194" t="s">
        <v>649</v>
      </c>
      <c r="C236" s="193">
        <v>1081</v>
      </c>
      <c r="D236" s="193">
        <v>2896.3270000000002</v>
      </c>
      <c r="E236" s="192">
        <v>0</v>
      </c>
      <c r="F236" s="191">
        <v>0</v>
      </c>
    </row>
    <row r="237" spans="1:6" s="183" customFormat="1" ht="12.75" x14ac:dyDescent="0.2">
      <c r="A237" s="227" t="s">
        <v>648</v>
      </c>
      <c r="B237" s="194" t="s">
        <v>647</v>
      </c>
      <c r="C237" s="193">
        <v>1088</v>
      </c>
      <c r="D237" s="193">
        <v>1279.623</v>
      </c>
      <c r="E237" s="192">
        <v>0</v>
      </c>
      <c r="F237" s="191">
        <v>0</v>
      </c>
    </row>
    <row r="238" spans="1:6" s="183" customFormat="1" ht="12.75" x14ac:dyDescent="0.2">
      <c r="A238" s="227" t="s">
        <v>646</v>
      </c>
      <c r="B238" s="194" t="s">
        <v>645</v>
      </c>
      <c r="C238" s="193">
        <v>654</v>
      </c>
      <c r="D238" s="193">
        <v>1078.8389999999999</v>
      </c>
      <c r="E238" s="192">
        <v>0</v>
      </c>
      <c r="F238" s="191">
        <v>0</v>
      </c>
    </row>
    <row r="239" spans="1:6" s="183" customFormat="1" ht="12.75" x14ac:dyDescent="0.2">
      <c r="A239" s="227" t="s">
        <v>644</v>
      </c>
      <c r="B239" s="194" t="s">
        <v>643</v>
      </c>
      <c r="C239" s="193">
        <v>10</v>
      </c>
      <c r="D239" s="193">
        <v>12.02</v>
      </c>
      <c r="E239" s="192">
        <v>0</v>
      </c>
      <c r="F239" s="191">
        <v>0</v>
      </c>
    </row>
    <row r="240" spans="1:6" s="183" customFormat="1" ht="12.75" x14ac:dyDescent="0.2">
      <c r="A240" s="227" t="s">
        <v>642</v>
      </c>
      <c r="B240" s="194" t="s">
        <v>641</v>
      </c>
      <c r="C240" s="193">
        <v>4654</v>
      </c>
      <c r="D240" s="193">
        <v>7560.4930000000004</v>
      </c>
      <c r="E240" s="192">
        <v>5</v>
      </c>
      <c r="F240" s="191">
        <v>0</v>
      </c>
    </row>
    <row r="241" spans="1:6" s="183" customFormat="1" ht="12.75" x14ac:dyDescent="0.2">
      <c r="A241" s="227" t="s">
        <v>640</v>
      </c>
      <c r="B241" s="194" t="s">
        <v>639</v>
      </c>
      <c r="C241" s="193">
        <v>206</v>
      </c>
      <c r="D241" s="193">
        <v>956.13199999999995</v>
      </c>
      <c r="E241" s="192">
        <v>0</v>
      </c>
      <c r="F241" s="191">
        <v>0</v>
      </c>
    </row>
    <row r="242" spans="1:6" s="183" customFormat="1" ht="12.75" x14ac:dyDescent="0.2">
      <c r="A242" s="227" t="s">
        <v>638</v>
      </c>
      <c r="B242" s="194" t="s">
        <v>637</v>
      </c>
      <c r="C242" s="193">
        <v>389</v>
      </c>
      <c r="D242" s="193">
        <v>588.42100000000005</v>
      </c>
      <c r="E242" s="192">
        <v>0</v>
      </c>
      <c r="F242" s="191">
        <v>0</v>
      </c>
    </row>
    <row r="243" spans="1:6" s="183" customFormat="1" ht="12.75" x14ac:dyDescent="0.2">
      <c r="A243" s="227"/>
      <c r="B243" s="1073" t="s">
        <v>636</v>
      </c>
      <c r="C243" s="1073"/>
      <c r="D243" s="1073"/>
      <c r="E243" s="1073">
        <v>0</v>
      </c>
      <c r="F243" s="1074">
        <v>0</v>
      </c>
    </row>
    <row r="244" spans="1:6" s="183" customFormat="1" ht="12.75" x14ac:dyDescent="0.2">
      <c r="A244" s="227" t="s">
        <v>635</v>
      </c>
      <c r="B244" s="194" t="s">
        <v>634</v>
      </c>
      <c r="C244" s="193">
        <v>4782926</v>
      </c>
      <c r="D244" s="193">
        <v>6722839.2139999997</v>
      </c>
      <c r="E244" s="192">
        <v>11632</v>
      </c>
      <c r="F244" s="191">
        <v>78</v>
      </c>
    </row>
    <row r="245" spans="1:6" s="183" customFormat="1" ht="12.75" x14ac:dyDescent="0.2">
      <c r="A245" s="227" t="s">
        <v>633</v>
      </c>
      <c r="B245" s="194" t="s">
        <v>632</v>
      </c>
      <c r="C245" s="193">
        <v>889819</v>
      </c>
      <c r="D245" s="193">
        <v>650934.45499999996</v>
      </c>
      <c r="E245" s="192">
        <v>174</v>
      </c>
      <c r="F245" s="191">
        <v>3</v>
      </c>
    </row>
    <row r="246" spans="1:6" s="183" customFormat="1" ht="12.75" x14ac:dyDescent="0.2">
      <c r="A246" s="227" t="s">
        <v>631</v>
      </c>
      <c r="B246" s="194" t="s">
        <v>630</v>
      </c>
      <c r="C246" s="193">
        <v>463006</v>
      </c>
      <c r="D246" s="193">
        <v>1403200.1569999999</v>
      </c>
      <c r="E246" s="192">
        <v>54292</v>
      </c>
      <c r="F246" s="191">
        <v>0</v>
      </c>
    </row>
    <row r="247" spans="1:6" s="183" customFormat="1" ht="12.75" x14ac:dyDescent="0.2">
      <c r="A247" s="227" t="s">
        <v>629</v>
      </c>
      <c r="B247" s="194" t="s">
        <v>628</v>
      </c>
      <c r="C247" s="193">
        <v>293681</v>
      </c>
      <c r="D247" s="193">
        <v>2953843.5959999999</v>
      </c>
      <c r="E247" s="192">
        <v>61532</v>
      </c>
      <c r="F247" s="191">
        <v>6100</v>
      </c>
    </row>
    <row r="248" spans="1:6" s="183" customFormat="1" ht="12.75" x14ac:dyDescent="0.2">
      <c r="A248" s="227" t="s">
        <v>627</v>
      </c>
      <c r="B248" s="194" t="s">
        <v>626</v>
      </c>
      <c r="C248" s="193">
        <v>5292</v>
      </c>
      <c r="D248" s="193">
        <v>8724.5339999999997</v>
      </c>
      <c r="E248" s="192">
        <v>76</v>
      </c>
      <c r="F248" s="191">
        <v>6</v>
      </c>
    </row>
    <row r="249" spans="1:6" s="183" customFormat="1" ht="12.75" x14ac:dyDescent="0.2">
      <c r="A249" s="227" t="s">
        <v>625</v>
      </c>
      <c r="B249" s="194" t="s">
        <v>624</v>
      </c>
      <c r="C249" s="193">
        <v>80720</v>
      </c>
      <c r="D249" s="193">
        <v>68957.120999999999</v>
      </c>
      <c r="E249" s="192">
        <v>268</v>
      </c>
      <c r="F249" s="191">
        <v>277</v>
      </c>
    </row>
    <row r="250" spans="1:6" s="183" customFormat="1" ht="25.5" x14ac:dyDescent="0.2">
      <c r="A250" s="227" t="s">
        <v>623</v>
      </c>
      <c r="B250" s="195" t="s">
        <v>622</v>
      </c>
      <c r="C250" s="193">
        <v>289775</v>
      </c>
      <c r="D250" s="193">
        <v>1619541.7169999999</v>
      </c>
      <c r="E250" s="192">
        <v>1713</v>
      </c>
      <c r="F250" s="191">
        <v>5099</v>
      </c>
    </row>
    <row r="251" spans="1:6" s="183" customFormat="1" ht="12.75" x14ac:dyDescent="0.2">
      <c r="A251" s="227"/>
      <c r="B251" s="1073" t="s">
        <v>621</v>
      </c>
      <c r="C251" s="1073"/>
      <c r="D251" s="1073"/>
      <c r="E251" s="1073"/>
      <c r="F251" s="1074"/>
    </row>
    <row r="252" spans="1:6" s="183" customFormat="1" ht="12.75" x14ac:dyDescent="0.2">
      <c r="A252" s="227" t="s">
        <v>620</v>
      </c>
      <c r="B252" s="194" t="s">
        <v>619</v>
      </c>
      <c r="C252" s="193">
        <v>27</v>
      </c>
      <c r="D252" s="193">
        <v>15.122999999999999</v>
      </c>
      <c r="E252" s="192">
        <v>0</v>
      </c>
      <c r="F252" s="191">
        <v>0</v>
      </c>
    </row>
    <row r="253" spans="1:6" s="183" customFormat="1" ht="13.5" thickBot="1" x14ac:dyDescent="0.25">
      <c r="A253" s="190" t="s">
        <v>618</v>
      </c>
      <c r="B253" s="189" t="s">
        <v>617</v>
      </c>
      <c r="C253" s="188">
        <v>51</v>
      </c>
      <c r="D253" s="188">
        <v>123.069</v>
      </c>
      <c r="E253" s="187">
        <v>0</v>
      </c>
      <c r="F253" s="186">
        <v>0</v>
      </c>
    </row>
    <row r="254" spans="1:6" s="183" customFormat="1" ht="12.75" x14ac:dyDescent="0.2">
      <c r="C254" s="185"/>
      <c r="D254" s="185"/>
    </row>
    <row r="255" spans="1:6" s="183" customFormat="1" ht="12.75" x14ac:dyDescent="0.2">
      <c r="A255" s="183" t="s">
        <v>616</v>
      </c>
      <c r="C255" s="185"/>
      <c r="D255" s="185"/>
      <c r="F255" s="184"/>
    </row>
  </sheetData>
  <mergeCells count="22">
    <mergeCell ref="B137:F137"/>
    <mergeCell ref="B6:F6"/>
    <mergeCell ref="B28:F28"/>
    <mergeCell ref="B47:F47"/>
    <mergeCell ref="B54:F54"/>
    <mergeCell ref="B63:F63"/>
    <mergeCell ref="B75:F75"/>
    <mergeCell ref="B87:F87"/>
    <mergeCell ref="B99:F99"/>
    <mergeCell ref="B104:F104"/>
    <mergeCell ref="B115:F115"/>
    <mergeCell ref="B126:F126"/>
    <mergeCell ref="B211:F211"/>
    <mergeCell ref="B233:F233"/>
    <mergeCell ref="B243:F243"/>
    <mergeCell ref="B251:F251"/>
    <mergeCell ref="B146:F146"/>
    <mergeCell ref="B153:F153"/>
    <mergeCell ref="B165:F165"/>
    <mergeCell ref="B174:F174"/>
    <mergeCell ref="B185:F185"/>
    <mergeCell ref="B197:F197"/>
  </mergeCells>
  <printOptions horizontalCentered="1"/>
  <pageMargins left="0.31496062992125984" right="0.31496062992125984" top="0.86614173228346458" bottom="0.78740157480314965" header="0.31496062992125984" footer="0.31496062992125984"/>
  <pageSetup paperSize="9" scale="55" fitToHeight="3" orientation="portrait" r:id="rId1"/>
  <rowBreaks count="2" manualBreakCount="2">
    <brk id="98" max="5" man="1"/>
    <brk id="184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zoomScale="85" zoomScaleNormal="85" workbookViewId="0"/>
  </sheetViews>
  <sheetFormatPr defaultRowHeight="12.75" x14ac:dyDescent="0.2"/>
  <cols>
    <col min="1" max="1" width="100.85546875" style="127" customWidth="1"/>
    <col min="2" max="2" width="10.7109375" style="127" customWidth="1"/>
    <col min="3" max="3" width="13.28515625" style="127" customWidth="1"/>
    <col min="4" max="4" width="10.85546875" style="127" customWidth="1"/>
    <col min="5" max="5" width="10.28515625" style="127" customWidth="1"/>
    <col min="6" max="16384" width="9.140625" style="127"/>
  </cols>
  <sheetData>
    <row r="1" spans="1:5" ht="15.75" x14ac:dyDescent="0.25">
      <c r="A1" s="153" t="s">
        <v>1861</v>
      </c>
    </row>
    <row r="2" spans="1:5" ht="12" customHeight="1" x14ac:dyDescent="0.25">
      <c r="A2" s="153"/>
    </row>
    <row r="3" spans="1:5" ht="15.75" x14ac:dyDescent="0.25">
      <c r="A3" s="153" t="s">
        <v>3345</v>
      </c>
    </row>
    <row r="4" spans="1:5" x14ac:dyDescent="0.2">
      <c r="A4" s="99"/>
      <c r="B4" s="259"/>
      <c r="C4" s="260"/>
    </row>
    <row r="5" spans="1:5" ht="15.75" x14ac:dyDescent="0.25">
      <c r="A5" s="243" t="s">
        <v>3346</v>
      </c>
      <c r="B5" s="259"/>
      <c r="C5" s="260"/>
    </row>
    <row r="6" spans="1:5" ht="13.5" thickBot="1" x14ac:dyDescent="0.25"/>
    <row r="7" spans="1:5" s="758" customFormat="1" ht="42" customHeight="1" thickBot="1" x14ac:dyDescent="0.25">
      <c r="A7" s="854" t="s">
        <v>0</v>
      </c>
      <c r="B7" s="855" t="s">
        <v>3089</v>
      </c>
      <c r="C7" s="856" t="s">
        <v>3090</v>
      </c>
      <c r="D7" s="856" t="s">
        <v>3091</v>
      </c>
      <c r="E7" s="857" t="s">
        <v>3092</v>
      </c>
    </row>
    <row r="8" spans="1:5" ht="12.75" customHeight="1" x14ac:dyDescent="0.2">
      <c r="A8" s="858" t="s">
        <v>3093</v>
      </c>
      <c r="B8" s="859">
        <v>270</v>
      </c>
      <c r="C8" s="860">
        <v>249</v>
      </c>
      <c r="D8" s="860">
        <v>74762.187000000005</v>
      </c>
      <c r="E8" s="861">
        <v>106097.863</v>
      </c>
    </row>
    <row r="9" spans="1:5" x14ac:dyDescent="0.2">
      <c r="A9" s="858" t="s">
        <v>3094</v>
      </c>
      <c r="B9" s="859">
        <v>148</v>
      </c>
      <c r="C9" s="860">
        <v>145</v>
      </c>
      <c r="D9" s="860">
        <v>159754.19899999999</v>
      </c>
      <c r="E9" s="861">
        <v>244406.23300000001</v>
      </c>
    </row>
    <row r="10" spans="1:5" ht="25.5" x14ac:dyDescent="0.2">
      <c r="A10" s="858" t="s">
        <v>3095</v>
      </c>
      <c r="B10" s="859">
        <v>212</v>
      </c>
      <c r="C10" s="860">
        <v>178</v>
      </c>
      <c r="D10" s="860">
        <v>227417.614</v>
      </c>
      <c r="E10" s="861">
        <v>353907.3</v>
      </c>
    </row>
    <row r="11" spans="1:5" ht="28.5" customHeight="1" x14ac:dyDescent="0.2">
      <c r="A11" s="858" t="s">
        <v>3096</v>
      </c>
      <c r="B11" s="859">
        <v>775</v>
      </c>
      <c r="C11" s="860">
        <v>537</v>
      </c>
      <c r="D11" s="860">
        <v>313347.09100000001</v>
      </c>
      <c r="E11" s="861">
        <v>449825.61200000002</v>
      </c>
    </row>
    <row r="12" spans="1:5" x14ac:dyDescent="0.2">
      <c r="A12" s="858" t="s">
        <v>3097</v>
      </c>
      <c r="B12" s="859">
        <v>24</v>
      </c>
      <c r="C12" s="860">
        <v>24</v>
      </c>
      <c r="D12" s="860">
        <v>11916.932000000001</v>
      </c>
      <c r="E12" s="861">
        <v>16737.111000000001</v>
      </c>
    </row>
    <row r="13" spans="1:5" x14ac:dyDescent="0.2">
      <c r="A13" s="858" t="s">
        <v>3098</v>
      </c>
      <c r="B13" s="859">
        <v>110</v>
      </c>
      <c r="C13" s="860">
        <v>110</v>
      </c>
      <c r="D13" s="860">
        <v>67293.150999999998</v>
      </c>
      <c r="E13" s="861">
        <v>92353.216</v>
      </c>
    </row>
    <row r="14" spans="1:5" x14ac:dyDescent="0.2">
      <c r="A14" s="858" t="s">
        <v>3099</v>
      </c>
      <c r="B14" s="859">
        <v>274</v>
      </c>
      <c r="C14" s="860">
        <v>274</v>
      </c>
      <c r="D14" s="860">
        <v>47969.158000000003</v>
      </c>
      <c r="E14" s="861">
        <v>68632.985000000001</v>
      </c>
    </row>
    <row r="15" spans="1:5" x14ac:dyDescent="0.2">
      <c r="A15" s="858" t="s">
        <v>3100</v>
      </c>
      <c r="B15" s="859">
        <v>32</v>
      </c>
      <c r="C15" s="860">
        <v>32</v>
      </c>
      <c r="D15" s="860">
        <v>32267.261999999999</v>
      </c>
      <c r="E15" s="861">
        <v>47706.963000000003</v>
      </c>
    </row>
    <row r="16" spans="1:5" x14ac:dyDescent="0.2">
      <c r="A16" s="858" t="s">
        <v>3101</v>
      </c>
      <c r="B16" s="859">
        <v>21</v>
      </c>
      <c r="C16" s="860">
        <v>21</v>
      </c>
      <c r="D16" s="860">
        <v>12205.444</v>
      </c>
      <c r="E16" s="861">
        <v>17295.307000000001</v>
      </c>
    </row>
    <row r="17" spans="1:5" x14ac:dyDescent="0.2">
      <c r="A17" s="858" t="s">
        <v>3102</v>
      </c>
      <c r="B17" s="859">
        <v>24</v>
      </c>
      <c r="C17" s="860">
        <v>24</v>
      </c>
      <c r="D17" s="860">
        <v>17463.824000000001</v>
      </c>
      <c r="E17" s="861">
        <v>24740.607</v>
      </c>
    </row>
    <row r="18" spans="1:5" x14ac:dyDescent="0.2">
      <c r="A18" s="858"/>
      <c r="B18" s="859"/>
      <c r="C18" s="860"/>
      <c r="D18" s="860"/>
      <c r="E18" s="861"/>
    </row>
    <row r="19" spans="1:5" ht="25.5" x14ac:dyDescent="0.2">
      <c r="A19" s="858" t="s">
        <v>3103</v>
      </c>
      <c r="B19" s="859">
        <v>31</v>
      </c>
      <c r="C19" s="860">
        <v>31</v>
      </c>
      <c r="D19" s="860">
        <v>3512.884</v>
      </c>
      <c r="E19" s="861">
        <v>4622.1310000000003</v>
      </c>
    </row>
    <row r="20" spans="1:5" x14ac:dyDescent="0.2">
      <c r="A20" s="858" t="s">
        <v>3104</v>
      </c>
      <c r="B20" s="859">
        <v>35</v>
      </c>
      <c r="C20" s="860">
        <v>35</v>
      </c>
      <c r="D20" s="860">
        <v>7074.3509999999997</v>
      </c>
      <c r="E20" s="861">
        <v>9065.0849999999991</v>
      </c>
    </row>
    <row r="21" spans="1:5" x14ac:dyDescent="0.2">
      <c r="A21" s="858" t="s">
        <v>3105</v>
      </c>
      <c r="B21" s="859">
        <v>2</v>
      </c>
      <c r="C21" s="860">
        <v>2</v>
      </c>
      <c r="D21" s="860">
        <v>460.46600000000001</v>
      </c>
      <c r="E21" s="861">
        <v>643.79100000000005</v>
      </c>
    </row>
    <row r="22" spans="1:5" x14ac:dyDescent="0.2">
      <c r="A22" s="858" t="s">
        <v>3106</v>
      </c>
      <c r="B22" s="859">
        <v>36</v>
      </c>
      <c r="C22" s="860">
        <v>36</v>
      </c>
      <c r="D22" s="860">
        <v>9026.7099999999991</v>
      </c>
      <c r="E22" s="861">
        <v>11635.343000000001</v>
      </c>
    </row>
    <row r="23" spans="1:5" x14ac:dyDescent="0.2">
      <c r="A23" s="858" t="s">
        <v>3107</v>
      </c>
      <c r="B23" s="859">
        <v>10</v>
      </c>
      <c r="C23" s="860">
        <v>10</v>
      </c>
      <c r="D23" s="860">
        <v>1944.807</v>
      </c>
      <c r="E23" s="861">
        <v>2727.4740000000002</v>
      </c>
    </row>
    <row r="24" spans="1:5" x14ac:dyDescent="0.2">
      <c r="A24" s="858" t="s">
        <v>3108</v>
      </c>
      <c r="B24" s="859">
        <v>25</v>
      </c>
      <c r="C24" s="860">
        <v>25</v>
      </c>
      <c r="D24" s="860">
        <v>13649.311</v>
      </c>
      <c r="E24" s="861">
        <v>16856.927</v>
      </c>
    </row>
    <row r="25" spans="1:5" x14ac:dyDescent="0.2">
      <c r="A25" s="858" t="s">
        <v>3109</v>
      </c>
      <c r="B25" s="859">
        <v>21</v>
      </c>
      <c r="C25" s="860">
        <v>21</v>
      </c>
      <c r="D25" s="860">
        <v>6224.3689999999997</v>
      </c>
      <c r="E25" s="861">
        <v>8924.24</v>
      </c>
    </row>
    <row r="26" spans="1:5" x14ac:dyDescent="0.2">
      <c r="A26" s="858" t="s">
        <v>3110</v>
      </c>
      <c r="B26" s="859">
        <v>113</v>
      </c>
      <c r="C26" s="860">
        <v>112</v>
      </c>
      <c r="D26" s="860">
        <v>31779.217000000001</v>
      </c>
      <c r="E26" s="861">
        <v>64814.786</v>
      </c>
    </row>
    <row r="27" spans="1:5" x14ac:dyDescent="0.2">
      <c r="A27" s="858" t="s">
        <v>3111</v>
      </c>
      <c r="B27" s="859">
        <v>206</v>
      </c>
      <c r="C27" s="860">
        <v>199</v>
      </c>
      <c r="D27" s="860">
        <v>149537.48300000001</v>
      </c>
      <c r="E27" s="861">
        <v>301379.89399999997</v>
      </c>
    </row>
    <row r="28" spans="1:5" x14ac:dyDescent="0.2">
      <c r="A28" s="858" t="s">
        <v>3112</v>
      </c>
      <c r="B28" s="859">
        <v>3099</v>
      </c>
      <c r="C28" s="860">
        <v>3098</v>
      </c>
      <c r="D28" s="860">
        <v>639426.15500000003</v>
      </c>
      <c r="E28" s="861">
        <v>932985.29</v>
      </c>
    </row>
    <row r="29" spans="1:5" x14ac:dyDescent="0.2">
      <c r="A29" s="858" t="s">
        <v>3113</v>
      </c>
      <c r="B29" s="859">
        <v>146</v>
      </c>
      <c r="C29" s="860">
        <v>145</v>
      </c>
      <c r="D29" s="860">
        <v>61630.841</v>
      </c>
      <c r="E29" s="861">
        <v>89132.426999999996</v>
      </c>
    </row>
    <row r="30" spans="1:5" x14ac:dyDescent="0.2">
      <c r="A30" s="858" t="s">
        <v>3114</v>
      </c>
      <c r="B30" s="859">
        <v>1651</v>
      </c>
      <c r="C30" s="860">
        <v>1650</v>
      </c>
      <c r="D30" s="860">
        <v>466430.26500000001</v>
      </c>
      <c r="E30" s="861">
        <v>739081.02399999998</v>
      </c>
    </row>
    <row r="31" spans="1:5" x14ac:dyDescent="0.2">
      <c r="A31" s="858" t="s">
        <v>3115</v>
      </c>
      <c r="B31" s="859">
        <v>140</v>
      </c>
      <c r="C31" s="860">
        <v>139</v>
      </c>
      <c r="D31" s="860">
        <v>57939.724999999999</v>
      </c>
      <c r="E31" s="861">
        <v>93850.293000000005</v>
      </c>
    </row>
    <row r="32" spans="1:5" x14ac:dyDescent="0.2">
      <c r="A32" s="858" t="s">
        <v>3116</v>
      </c>
      <c r="B32" s="859">
        <v>1282</v>
      </c>
      <c r="C32" s="860">
        <v>1282</v>
      </c>
      <c r="D32" s="860">
        <v>54807.711000000003</v>
      </c>
      <c r="E32" s="861">
        <v>112448.298</v>
      </c>
    </row>
    <row r="33" spans="1:5" x14ac:dyDescent="0.2">
      <c r="A33" s="858" t="s">
        <v>3117</v>
      </c>
      <c r="B33" s="859">
        <v>3325</v>
      </c>
      <c r="C33" s="860">
        <v>3322</v>
      </c>
      <c r="D33" s="860">
        <v>148673.82</v>
      </c>
      <c r="E33" s="861">
        <v>393839.65600000002</v>
      </c>
    </row>
    <row r="34" spans="1:5" x14ac:dyDescent="0.2">
      <c r="A34" s="858" t="s">
        <v>3118</v>
      </c>
      <c r="B34" s="859">
        <v>1221</v>
      </c>
      <c r="C34" s="860">
        <v>1219</v>
      </c>
      <c r="D34" s="860">
        <v>16584.437999999998</v>
      </c>
      <c r="E34" s="861">
        <v>80262.782000000007</v>
      </c>
    </row>
    <row r="35" spans="1:5" ht="13.5" customHeight="1" x14ac:dyDescent="0.2">
      <c r="A35" s="863" t="s">
        <v>3119</v>
      </c>
      <c r="B35" s="859">
        <v>1114</v>
      </c>
      <c r="C35" s="860">
        <v>1114</v>
      </c>
      <c r="D35" s="860">
        <v>61664.305999999997</v>
      </c>
      <c r="E35" s="861">
        <v>397572.59</v>
      </c>
    </row>
    <row r="36" spans="1:5" x14ac:dyDescent="0.2">
      <c r="A36" s="858" t="s">
        <v>3120</v>
      </c>
      <c r="B36" s="859">
        <v>393</v>
      </c>
      <c r="C36" s="860">
        <v>393</v>
      </c>
      <c r="D36" s="860">
        <v>7624.4650000000001</v>
      </c>
      <c r="E36" s="861">
        <v>128199.545</v>
      </c>
    </row>
    <row r="37" spans="1:5" x14ac:dyDescent="0.2">
      <c r="A37" s="858" t="s">
        <v>3121</v>
      </c>
      <c r="B37" s="859">
        <v>203</v>
      </c>
      <c r="C37" s="860">
        <v>201</v>
      </c>
      <c r="D37" s="860">
        <v>9951.0669999999991</v>
      </c>
      <c r="E37" s="861">
        <v>38761.5</v>
      </c>
    </row>
    <row r="38" spans="1:5" ht="13.5" customHeight="1" x14ac:dyDescent="0.2">
      <c r="A38" s="858" t="s">
        <v>3122</v>
      </c>
      <c r="B38" s="859">
        <v>858</v>
      </c>
      <c r="C38" s="860">
        <v>856</v>
      </c>
      <c r="D38" s="860">
        <v>46252.885000000002</v>
      </c>
      <c r="E38" s="861">
        <v>332059.185</v>
      </c>
    </row>
    <row r="39" spans="1:5" x14ac:dyDescent="0.2">
      <c r="A39" s="858" t="s">
        <v>3123</v>
      </c>
      <c r="B39" s="859">
        <v>106</v>
      </c>
      <c r="C39" s="860">
        <v>106</v>
      </c>
      <c r="D39" s="860">
        <v>3506.9989999999998</v>
      </c>
      <c r="E39" s="861">
        <v>16776.64</v>
      </c>
    </row>
    <row r="40" spans="1:5" x14ac:dyDescent="0.2">
      <c r="A40" s="858"/>
      <c r="B40" s="859"/>
      <c r="C40" s="860"/>
      <c r="D40" s="860"/>
      <c r="E40" s="861"/>
    </row>
    <row r="41" spans="1:5" x14ac:dyDescent="0.2">
      <c r="A41" s="858" t="s">
        <v>3124</v>
      </c>
      <c r="B41" s="859">
        <v>7362</v>
      </c>
      <c r="C41" s="860">
        <v>6526</v>
      </c>
      <c r="D41" s="860">
        <v>506546.24300000002</v>
      </c>
      <c r="E41" s="861">
        <v>1041943.193</v>
      </c>
    </row>
    <row r="42" spans="1:5" x14ac:dyDescent="0.2">
      <c r="A42" s="864" t="s">
        <v>3125</v>
      </c>
      <c r="B42" s="865">
        <v>21808</v>
      </c>
      <c r="C42" s="866">
        <v>20555</v>
      </c>
      <c r="D42" s="866">
        <v>1102212.6610000001</v>
      </c>
      <c r="E42" s="862">
        <v>2032964.807</v>
      </c>
    </row>
    <row r="43" spans="1:5" x14ac:dyDescent="0.2">
      <c r="A43" s="864" t="s">
        <v>3126</v>
      </c>
      <c r="B43" s="865">
        <v>2045</v>
      </c>
      <c r="C43" s="866">
        <v>1965</v>
      </c>
      <c r="D43" s="866">
        <v>120843.073</v>
      </c>
      <c r="E43" s="862">
        <v>357966.72899999999</v>
      </c>
    </row>
    <row r="44" spans="1:5" x14ac:dyDescent="0.2">
      <c r="A44" s="864"/>
      <c r="B44" s="865"/>
      <c r="C44" s="866"/>
      <c r="D44" s="866"/>
      <c r="E44" s="862"/>
    </row>
    <row r="45" spans="1:5" x14ac:dyDescent="0.2">
      <c r="A45" s="864" t="s">
        <v>3127</v>
      </c>
      <c r="B45" s="865">
        <v>6453</v>
      </c>
      <c r="C45" s="866">
        <v>5904</v>
      </c>
      <c r="D45" s="866">
        <v>381861.47399999999</v>
      </c>
      <c r="E45" s="862">
        <v>799980.04399999999</v>
      </c>
    </row>
    <row r="46" spans="1:5" x14ac:dyDescent="0.2">
      <c r="A46" s="864"/>
      <c r="B46" s="865"/>
      <c r="C46" s="866"/>
      <c r="D46" s="866"/>
      <c r="E46" s="862"/>
    </row>
    <row r="47" spans="1:5" x14ac:dyDescent="0.2">
      <c r="A47" s="864" t="s">
        <v>3128</v>
      </c>
      <c r="B47" s="865">
        <v>7795</v>
      </c>
      <c r="C47" s="866">
        <v>7141</v>
      </c>
      <c r="D47" s="866">
        <v>373716.83500000002</v>
      </c>
      <c r="E47" s="862">
        <v>818452.13699999999</v>
      </c>
    </row>
    <row r="48" spans="1:5" x14ac:dyDescent="0.2">
      <c r="A48" s="864" t="s">
        <v>3129</v>
      </c>
      <c r="B48" s="859">
        <v>6497</v>
      </c>
      <c r="C48" s="860">
        <v>6012</v>
      </c>
      <c r="D48" s="860">
        <v>373361.50300000003</v>
      </c>
      <c r="E48" s="861">
        <v>918581.68700000003</v>
      </c>
    </row>
    <row r="49" spans="1:5" x14ac:dyDescent="0.2">
      <c r="A49" s="864" t="s">
        <v>3130</v>
      </c>
      <c r="B49" s="865">
        <v>19424</v>
      </c>
      <c r="C49" s="866">
        <v>8968</v>
      </c>
      <c r="D49" s="866"/>
      <c r="E49" s="862">
        <v>335171.15500000003</v>
      </c>
    </row>
    <row r="50" spans="1:5" x14ac:dyDescent="0.2">
      <c r="A50" s="864"/>
      <c r="B50" s="859"/>
      <c r="C50" s="860"/>
      <c r="D50" s="860"/>
      <c r="E50" s="861"/>
    </row>
    <row r="51" spans="1:5" x14ac:dyDescent="0.2">
      <c r="A51" s="864" t="s">
        <v>3131</v>
      </c>
      <c r="B51" s="865">
        <v>569</v>
      </c>
      <c r="C51" s="866">
        <v>533</v>
      </c>
      <c r="D51" s="866">
        <v>66030.796000000002</v>
      </c>
      <c r="E51" s="862">
        <v>109094.132</v>
      </c>
    </row>
    <row r="52" spans="1:5" x14ac:dyDescent="0.2">
      <c r="A52" s="864" t="s">
        <v>3132</v>
      </c>
      <c r="B52" s="865">
        <v>1273</v>
      </c>
      <c r="C52" s="866">
        <v>1170</v>
      </c>
      <c r="D52" s="866">
        <v>186502.52299999999</v>
      </c>
      <c r="E52" s="862">
        <v>335678.489</v>
      </c>
    </row>
    <row r="53" spans="1:5" x14ac:dyDescent="0.2">
      <c r="A53" s="864"/>
      <c r="B53" s="865"/>
      <c r="C53" s="866"/>
      <c r="D53" s="866"/>
      <c r="E53" s="862"/>
    </row>
    <row r="54" spans="1:5" x14ac:dyDescent="0.2">
      <c r="A54" s="864" t="s">
        <v>3133</v>
      </c>
      <c r="B54" s="865">
        <v>375</v>
      </c>
      <c r="C54" s="866">
        <v>372</v>
      </c>
      <c r="D54" s="866">
        <v>10806.562</v>
      </c>
      <c r="E54" s="862">
        <v>41697.406000000003</v>
      </c>
    </row>
    <row r="55" spans="1:5" x14ac:dyDescent="0.2">
      <c r="A55" s="864" t="s">
        <v>3134</v>
      </c>
      <c r="B55" s="865">
        <v>2046</v>
      </c>
      <c r="C55" s="866">
        <v>2032</v>
      </c>
      <c r="D55" s="866">
        <v>99844.847999999998</v>
      </c>
      <c r="E55" s="862">
        <v>141053.258</v>
      </c>
    </row>
    <row r="56" spans="1:5" x14ac:dyDescent="0.2">
      <c r="A56" s="858" t="s">
        <v>3135</v>
      </c>
      <c r="B56" s="859">
        <v>11</v>
      </c>
      <c r="C56" s="860">
        <v>11</v>
      </c>
      <c r="D56" s="860">
        <v>794.29899999999998</v>
      </c>
      <c r="E56" s="861">
        <v>1732.2619999999999</v>
      </c>
    </row>
    <row r="57" spans="1:5" x14ac:dyDescent="0.2">
      <c r="A57" s="863" t="s">
        <v>3136</v>
      </c>
      <c r="B57" s="859">
        <v>10186</v>
      </c>
      <c r="C57" s="860">
        <v>10046</v>
      </c>
      <c r="D57" s="860">
        <v>384507.99900000001</v>
      </c>
      <c r="E57" s="861">
        <v>839970.06499999994</v>
      </c>
    </row>
    <row r="58" spans="1:5" x14ac:dyDescent="0.2">
      <c r="A58" s="863" t="s">
        <v>3137</v>
      </c>
      <c r="B58" s="859">
        <v>1355</v>
      </c>
      <c r="C58" s="860">
        <v>1339</v>
      </c>
      <c r="D58" s="860">
        <v>60577.296999999999</v>
      </c>
      <c r="E58" s="861">
        <v>125970.421</v>
      </c>
    </row>
    <row r="59" spans="1:5" x14ac:dyDescent="0.2">
      <c r="A59" s="858" t="s">
        <v>3138</v>
      </c>
      <c r="B59" s="859">
        <v>1557</v>
      </c>
      <c r="C59" s="860">
        <v>1498</v>
      </c>
      <c r="D59" s="860">
        <v>99143.195000000007</v>
      </c>
      <c r="E59" s="861">
        <v>228165.709</v>
      </c>
    </row>
    <row r="60" spans="1:5" x14ac:dyDescent="0.2">
      <c r="A60" s="858" t="s">
        <v>3139</v>
      </c>
      <c r="B60" s="859">
        <v>81</v>
      </c>
      <c r="C60" s="860">
        <v>80</v>
      </c>
      <c r="D60" s="860">
        <v>6442.3909999999996</v>
      </c>
      <c r="E60" s="861">
        <v>9643.92</v>
      </c>
    </row>
    <row r="61" spans="1:5" x14ac:dyDescent="0.2">
      <c r="A61" s="858" t="s">
        <v>3140</v>
      </c>
      <c r="B61" s="859">
        <v>251</v>
      </c>
      <c r="C61" s="860">
        <v>249</v>
      </c>
      <c r="D61" s="860">
        <v>20740.400000000001</v>
      </c>
      <c r="E61" s="861">
        <v>29957.794000000002</v>
      </c>
    </row>
    <row r="62" spans="1:5" x14ac:dyDescent="0.2">
      <c r="A62" s="858" t="s">
        <v>3141</v>
      </c>
      <c r="B62" s="859">
        <v>197</v>
      </c>
      <c r="C62" s="860">
        <v>194</v>
      </c>
      <c r="D62" s="860">
        <v>6152.6480000000001</v>
      </c>
      <c r="E62" s="861">
        <v>15927.221</v>
      </c>
    </row>
    <row r="63" spans="1:5" x14ac:dyDescent="0.2">
      <c r="A63" s="858" t="s">
        <v>3142</v>
      </c>
      <c r="B63" s="859">
        <v>7989</v>
      </c>
      <c r="C63" s="860">
        <v>7873</v>
      </c>
      <c r="D63" s="860">
        <v>290217.842</v>
      </c>
      <c r="E63" s="861">
        <v>763906.68900000001</v>
      </c>
    </row>
    <row r="64" spans="1:5" x14ac:dyDescent="0.2">
      <c r="A64" s="863" t="s">
        <v>3143</v>
      </c>
      <c r="B64" s="865">
        <v>47</v>
      </c>
      <c r="C64" s="866">
        <v>47</v>
      </c>
      <c r="D64" s="866">
        <v>3734.81</v>
      </c>
      <c r="E64" s="862">
        <v>9808.8220000000001</v>
      </c>
    </row>
    <row r="65" spans="1:5" x14ac:dyDescent="0.2">
      <c r="A65" s="863" t="s">
        <v>3144</v>
      </c>
      <c r="B65" s="865">
        <v>40</v>
      </c>
      <c r="C65" s="866">
        <v>40</v>
      </c>
      <c r="D65" s="866">
        <v>1063.4090000000001</v>
      </c>
      <c r="E65" s="862">
        <v>3096.1660000000002</v>
      </c>
    </row>
    <row r="66" spans="1:5" x14ac:dyDescent="0.2">
      <c r="A66" s="863"/>
      <c r="B66" s="865"/>
      <c r="C66" s="866"/>
      <c r="D66" s="866"/>
      <c r="E66" s="862"/>
    </row>
    <row r="67" spans="1:5" x14ac:dyDescent="0.2">
      <c r="A67" s="858" t="s">
        <v>3145</v>
      </c>
      <c r="B67" s="859">
        <v>40072</v>
      </c>
      <c r="C67" s="860">
        <v>39536</v>
      </c>
      <c r="D67" s="860">
        <v>940485.62899999996</v>
      </c>
      <c r="E67" s="861">
        <v>1612360.1359999999</v>
      </c>
    </row>
    <row r="68" spans="1:5" x14ac:dyDescent="0.2">
      <c r="A68" s="858" t="s">
        <v>3146</v>
      </c>
      <c r="B68" s="859">
        <v>3550</v>
      </c>
      <c r="C68" s="860">
        <v>3538</v>
      </c>
      <c r="D68" s="860">
        <v>198454.46400000001</v>
      </c>
      <c r="E68" s="861">
        <v>230464.71400000001</v>
      </c>
    </row>
    <row r="69" spans="1:5" x14ac:dyDescent="0.2">
      <c r="A69" s="858"/>
      <c r="B69" s="859"/>
      <c r="C69" s="860"/>
      <c r="D69" s="860"/>
      <c r="E69" s="861"/>
    </row>
    <row r="70" spans="1:5" ht="13.5" customHeight="1" x14ac:dyDescent="0.2">
      <c r="A70" s="858" t="s">
        <v>3147</v>
      </c>
      <c r="B70" s="859">
        <v>200</v>
      </c>
      <c r="C70" s="860">
        <v>199</v>
      </c>
      <c r="D70" s="860">
        <v>52843.870999999999</v>
      </c>
      <c r="E70" s="861">
        <v>61123.432000000001</v>
      </c>
    </row>
    <row r="71" spans="1:5" x14ac:dyDescent="0.2">
      <c r="A71" s="858" t="s">
        <v>3148</v>
      </c>
      <c r="B71" s="859">
        <v>77</v>
      </c>
      <c r="C71" s="860">
        <v>77</v>
      </c>
      <c r="D71" s="860">
        <v>20104.902999999998</v>
      </c>
      <c r="E71" s="861">
        <v>22353.018</v>
      </c>
    </row>
    <row r="72" spans="1:5" x14ac:dyDescent="0.2">
      <c r="A72" s="858" t="s">
        <v>3149</v>
      </c>
      <c r="B72" s="859">
        <v>37</v>
      </c>
      <c r="C72" s="860">
        <v>37</v>
      </c>
      <c r="D72" s="860">
        <v>3885.1689999999999</v>
      </c>
      <c r="E72" s="861">
        <v>4425.7150000000001</v>
      </c>
    </row>
    <row r="73" spans="1:5" x14ac:dyDescent="0.2">
      <c r="A73" s="858" t="s">
        <v>3150</v>
      </c>
      <c r="B73" s="859">
        <v>140</v>
      </c>
      <c r="C73" s="860">
        <v>137</v>
      </c>
      <c r="D73" s="860">
        <v>13420.985000000001</v>
      </c>
      <c r="E73" s="861">
        <v>39979.983999999997</v>
      </c>
    </row>
    <row r="74" spans="1:5" x14ac:dyDescent="0.2">
      <c r="A74" s="858" t="s">
        <v>3151</v>
      </c>
      <c r="B74" s="859">
        <v>155</v>
      </c>
      <c r="C74" s="860">
        <v>150</v>
      </c>
      <c r="D74" s="860">
        <v>16674.855</v>
      </c>
      <c r="E74" s="861">
        <v>18960.973999999998</v>
      </c>
    </row>
    <row r="75" spans="1:5" ht="39.75" customHeight="1" x14ac:dyDescent="0.2">
      <c r="A75" s="863" t="s">
        <v>3152</v>
      </c>
      <c r="B75" s="859">
        <v>1188</v>
      </c>
      <c r="C75" s="860">
        <v>1138</v>
      </c>
      <c r="D75" s="860">
        <v>179755.845</v>
      </c>
      <c r="E75" s="861">
        <v>212195.886</v>
      </c>
    </row>
    <row r="76" spans="1:5" x14ac:dyDescent="0.2">
      <c r="A76" s="858"/>
      <c r="B76" s="859"/>
      <c r="C76" s="860"/>
      <c r="D76" s="860"/>
      <c r="E76" s="861"/>
    </row>
    <row r="77" spans="1:5" x14ac:dyDescent="0.2">
      <c r="A77" s="858" t="s">
        <v>3153</v>
      </c>
      <c r="B77" s="859">
        <v>50</v>
      </c>
      <c r="C77" s="860">
        <v>48</v>
      </c>
      <c r="D77" s="860">
        <v>3593.634</v>
      </c>
      <c r="E77" s="861">
        <v>41993.209000000003</v>
      </c>
    </row>
    <row r="78" spans="1:5" x14ac:dyDescent="0.2">
      <c r="A78" s="867" t="s">
        <v>3154</v>
      </c>
      <c r="B78" s="868">
        <v>1</v>
      </c>
      <c r="C78" s="869">
        <v>1</v>
      </c>
      <c r="D78" s="869">
        <v>25.422000000000001</v>
      </c>
      <c r="E78" s="870">
        <v>130.50299999999999</v>
      </c>
    </row>
    <row r="79" spans="1:5" ht="13.5" thickBot="1" x14ac:dyDescent="0.25">
      <c r="A79" s="871" t="s">
        <v>3155</v>
      </c>
      <c r="B79" s="872">
        <v>41</v>
      </c>
      <c r="C79" s="873">
        <v>40</v>
      </c>
      <c r="D79" s="873">
        <v>854.53800000000001</v>
      </c>
      <c r="E79" s="874">
        <v>11063.585999999999</v>
      </c>
    </row>
    <row r="80" spans="1:5" ht="14.25" x14ac:dyDescent="0.2">
      <c r="A80" s="875" t="s">
        <v>3156</v>
      </c>
      <c r="B80" s="876"/>
      <c r="C80" s="876"/>
      <c r="D80" s="876"/>
      <c r="E80" s="876"/>
    </row>
    <row r="81" spans="1:5" ht="14.25" x14ac:dyDescent="0.2">
      <c r="A81" s="875" t="s">
        <v>3157</v>
      </c>
    </row>
    <row r="84" spans="1:5" s="758" customFormat="1" ht="15.75" x14ac:dyDescent="0.25">
      <c r="A84" s="299" t="s">
        <v>3347</v>
      </c>
      <c r="B84" s="259"/>
      <c r="C84" s="260"/>
      <c r="D84" s="127"/>
      <c r="E84" s="127"/>
    </row>
    <row r="85" spans="1:5" ht="13.5" thickBot="1" x14ac:dyDescent="0.25"/>
    <row r="86" spans="1:5" ht="39" thickBot="1" x14ac:dyDescent="0.25">
      <c r="A86" s="854" t="s">
        <v>0</v>
      </c>
      <c r="B86" s="855" t="s">
        <v>118</v>
      </c>
      <c r="C86" s="856" t="s">
        <v>3090</v>
      </c>
      <c r="D86" s="856" t="s">
        <v>3091</v>
      </c>
      <c r="E86" s="857" t="s">
        <v>3092</v>
      </c>
    </row>
    <row r="87" spans="1:5" x14ac:dyDescent="0.2">
      <c r="A87" s="302" t="s">
        <v>3158</v>
      </c>
      <c r="B87" s="877">
        <v>390</v>
      </c>
      <c r="C87" s="1077">
        <v>8878</v>
      </c>
      <c r="D87" s="878">
        <v>2883.27</v>
      </c>
      <c r="E87" s="879">
        <v>3224.4169999999999</v>
      </c>
    </row>
    <row r="88" spans="1:5" x14ac:dyDescent="0.2">
      <c r="A88" s="880" t="s">
        <v>3159</v>
      </c>
      <c r="B88" s="881">
        <v>56595</v>
      </c>
      <c r="C88" s="1078"/>
      <c r="D88" s="882">
        <v>100569.315</v>
      </c>
      <c r="E88" s="883">
        <v>98951.672000000006</v>
      </c>
    </row>
    <row r="89" spans="1:5" x14ac:dyDescent="0.2">
      <c r="A89" s="880" t="s">
        <v>3160</v>
      </c>
      <c r="B89" s="881">
        <v>41842</v>
      </c>
      <c r="C89" s="1078"/>
      <c r="D89" s="882">
        <v>180966.65</v>
      </c>
      <c r="E89" s="883">
        <v>177247.894</v>
      </c>
    </row>
    <row r="90" spans="1:5" x14ac:dyDescent="0.2">
      <c r="A90" s="880" t="s">
        <v>3161</v>
      </c>
      <c r="B90" s="881">
        <v>17508</v>
      </c>
      <c r="C90" s="1078"/>
      <c r="D90" s="882">
        <v>68421.680999999997</v>
      </c>
      <c r="E90" s="883">
        <v>78788.937000000005</v>
      </c>
    </row>
    <row r="91" spans="1:5" x14ac:dyDescent="0.2">
      <c r="A91" s="880" t="s">
        <v>3162</v>
      </c>
      <c r="B91" s="881">
        <v>157187</v>
      </c>
      <c r="C91" s="1078"/>
      <c r="D91" s="882">
        <v>584106.89199999999</v>
      </c>
      <c r="E91" s="883">
        <v>633075.15300000005</v>
      </c>
    </row>
    <row r="92" spans="1:5" x14ac:dyDescent="0.2">
      <c r="A92" s="880" t="s">
        <v>3163</v>
      </c>
      <c r="B92" s="881">
        <v>620</v>
      </c>
      <c r="C92" s="1078"/>
      <c r="D92" s="882">
        <v>2354.14</v>
      </c>
      <c r="E92" s="883">
        <v>2230.2820000000002</v>
      </c>
    </row>
    <row r="93" spans="1:5" x14ac:dyDescent="0.2">
      <c r="A93" s="880" t="s">
        <v>3164</v>
      </c>
      <c r="B93" s="881">
        <v>173</v>
      </c>
      <c r="C93" s="1078"/>
      <c r="D93" s="882">
        <v>750.64700000000005</v>
      </c>
      <c r="E93" s="883">
        <v>3822.6350000000002</v>
      </c>
    </row>
    <row r="94" spans="1:5" x14ac:dyDescent="0.2">
      <c r="A94" s="880" t="s">
        <v>3165</v>
      </c>
      <c r="B94" s="881">
        <v>474</v>
      </c>
      <c r="C94" s="1078"/>
      <c r="D94" s="882">
        <v>3100.9079999999999</v>
      </c>
      <c r="E94" s="883">
        <v>3247.3519999999999</v>
      </c>
    </row>
    <row r="95" spans="1:5" x14ac:dyDescent="0.2">
      <c r="A95" s="880" t="s">
        <v>3166</v>
      </c>
      <c r="B95" s="881">
        <v>476785</v>
      </c>
      <c r="C95" s="1078"/>
      <c r="D95" s="882">
        <v>2881688.54</v>
      </c>
      <c r="E95" s="883">
        <v>2816614.6170000001</v>
      </c>
    </row>
    <row r="96" spans="1:5" x14ac:dyDescent="0.2">
      <c r="A96" s="880" t="s">
        <v>3167</v>
      </c>
      <c r="B96" s="881">
        <v>1137</v>
      </c>
      <c r="C96" s="1078"/>
      <c r="D96" s="882">
        <v>2703.7860000000001</v>
      </c>
      <c r="E96" s="883">
        <v>13782.237999999999</v>
      </c>
    </row>
    <row r="97" spans="1:5" x14ac:dyDescent="0.2">
      <c r="A97" s="880" t="s">
        <v>3168</v>
      </c>
      <c r="B97" s="881">
        <v>129</v>
      </c>
      <c r="C97" s="1078"/>
      <c r="D97" s="882">
        <v>325.596</v>
      </c>
      <c r="E97" s="883">
        <v>334.18599999999998</v>
      </c>
    </row>
    <row r="98" spans="1:5" x14ac:dyDescent="0.2">
      <c r="A98" s="880" t="s">
        <v>3169</v>
      </c>
      <c r="B98" s="881">
        <v>9937</v>
      </c>
      <c r="C98" s="1079"/>
      <c r="D98" s="882">
        <v>92612.84</v>
      </c>
      <c r="E98" s="883">
        <v>120421.95299999999</v>
      </c>
    </row>
    <row r="99" spans="1:5" x14ac:dyDescent="0.2">
      <c r="A99" s="880"/>
      <c r="B99" s="881"/>
      <c r="C99" s="882"/>
      <c r="D99" s="882"/>
      <c r="E99" s="883"/>
    </row>
    <row r="100" spans="1:5" x14ac:dyDescent="0.2">
      <c r="A100" s="880" t="s">
        <v>3170</v>
      </c>
      <c r="B100" s="881">
        <v>403050</v>
      </c>
      <c r="C100" s="882">
        <v>23919</v>
      </c>
      <c r="D100" s="882">
        <v>59311.385999999999</v>
      </c>
      <c r="E100" s="883">
        <v>2192473.1630000002</v>
      </c>
    </row>
    <row r="101" spans="1:5" x14ac:dyDescent="0.2">
      <c r="A101" s="880" t="s">
        <v>3171</v>
      </c>
      <c r="B101" s="881">
        <v>1972984</v>
      </c>
      <c r="C101" s="882">
        <v>25022</v>
      </c>
      <c r="D101" s="882">
        <v>1662985.4180000001</v>
      </c>
      <c r="E101" s="883">
        <v>1605733.4509999999</v>
      </c>
    </row>
    <row r="102" spans="1:5" x14ac:dyDescent="0.2">
      <c r="A102" s="884" t="s">
        <v>3172</v>
      </c>
      <c r="B102" s="881">
        <v>17291</v>
      </c>
      <c r="C102" s="882">
        <v>13942</v>
      </c>
      <c r="D102" s="882">
        <v>252657.223</v>
      </c>
      <c r="E102" s="883">
        <v>452793.42300000001</v>
      </c>
    </row>
    <row r="103" spans="1:5" x14ac:dyDescent="0.2">
      <c r="A103" s="880" t="s">
        <v>3173</v>
      </c>
      <c r="B103" s="881">
        <v>553790</v>
      </c>
      <c r="C103" s="882">
        <v>396411</v>
      </c>
      <c r="D103" s="882">
        <v>1300486.888</v>
      </c>
      <c r="E103" s="883">
        <v>1533828.6769999999</v>
      </c>
    </row>
    <row r="104" spans="1:5" ht="13.5" thickBot="1" x14ac:dyDescent="0.25">
      <c r="A104" s="306" t="s">
        <v>3174</v>
      </c>
      <c r="B104" s="885">
        <v>177636</v>
      </c>
      <c r="C104" s="886">
        <v>154653</v>
      </c>
      <c r="D104" s="886">
        <v>1427939.6140000001</v>
      </c>
      <c r="E104" s="887">
        <v>1400059.2120000001</v>
      </c>
    </row>
  </sheetData>
  <mergeCells count="1">
    <mergeCell ref="C87:C98"/>
  </mergeCells>
  <printOptions horizontalCentered="1"/>
  <pageMargins left="0.31496062992125984" right="0.31496062992125984" top="0.39370078740157483" bottom="0.19685039370078741" header="0.31496062992125984" footer="0.31496062992125984"/>
  <pageSetup paperSize="9" scale="68" fitToHeight="2" orientation="portrait" horizontalDpi="200" verticalDpi="200" r:id="rId1"/>
  <rowBreaks count="1" manualBreakCount="1">
    <brk id="82" max="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="85" workbookViewId="0"/>
  </sheetViews>
  <sheetFormatPr defaultRowHeight="12.75" x14ac:dyDescent="0.2"/>
  <cols>
    <col min="1" max="1" width="9.140625" style="240"/>
    <col min="2" max="2" width="8.28515625" style="240" bestFit="1" customWidth="1"/>
    <col min="3" max="3" width="46.85546875" style="240" customWidth="1"/>
    <col min="4" max="4" width="37.42578125" style="240" customWidth="1"/>
    <col min="5" max="5" width="9.28515625" style="240" bestFit="1" customWidth="1"/>
    <col min="6" max="6" width="11.5703125" style="240" customWidth="1"/>
    <col min="7" max="7" width="12.7109375" style="240" bestFit="1" customWidth="1"/>
    <col min="8" max="16384" width="9.140625" style="240"/>
  </cols>
  <sheetData>
    <row r="1" spans="1:10" ht="15.75" x14ac:dyDescent="0.25">
      <c r="A1" s="153" t="s">
        <v>1861</v>
      </c>
    </row>
    <row r="2" spans="1:10" ht="12" customHeight="1" x14ac:dyDescent="0.25">
      <c r="A2" s="153"/>
    </row>
    <row r="3" spans="1:10" ht="15.75" x14ac:dyDescent="0.25">
      <c r="A3" s="153" t="s">
        <v>3348</v>
      </c>
    </row>
    <row r="4" spans="1:10" x14ac:dyDescent="0.2">
      <c r="A4" s="99"/>
      <c r="B4" s="241"/>
      <c r="C4" s="242"/>
    </row>
    <row r="5" spans="1:10" ht="15.75" x14ac:dyDescent="0.25">
      <c r="A5" s="243" t="s">
        <v>3244</v>
      </c>
      <c r="B5" s="241"/>
      <c r="C5" s="242"/>
    </row>
    <row r="6" spans="1:10" ht="12.75" customHeight="1" thickBot="1" x14ac:dyDescent="0.3">
      <c r="H6" s="35"/>
      <c r="I6" s="35"/>
    </row>
    <row r="7" spans="1:10" ht="26.25" thickBot="1" x14ac:dyDescent="0.3">
      <c r="A7" s="244" t="s">
        <v>1098</v>
      </c>
      <c r="B7" s="245" t="s">
        <v>1099</v>
      </c>
      <c r="C7" s="245" t="s">
        <v>1100</v>
      </c>
      <c r="D7" s="245" t="s">
        <v>1101</v>
      </c>
      <c r="E7" s="245" t="s">
        <v>1102</v>
      </c>
      <c r="F7" s="245" t="s">
        <v>1103</v>
      </c>
      <c r="G7" s="246" t="s">
        <v>1104</v>
      </c>
      <c r="H7" s="35"/>
      <c r="I7" s="35"/>
      <c r="J7" s="35"/>
    </row>
    <row r="8" spans="1:10" ht="15" x14ac:dyDescent="0.25">
      <c r="A8" s="247">
        <v>1</v>
      </c>
      <c r="B8" s="248" t="s">
        <v>1105</v>
      </c>
      <c r="C8" s="249" t="s">
        <v>1106</v>
      </c>
      <c r="D8" s="249" t="s">
        <v>1107</v>
      </c>
      <c r="E8" s="249" t="s">
        <v>1108</v>
      </c>
      <c r="F8" s="250">
        <v>782.52593999999999</v>
      </c>
      <c r="G8" s="251">
        <v>44364.819889999999</v>
      </c>
      <c r="H8" s="35"/>
      <c r="I8" s="35"/>
      <c r="J8" s="35"/>
    </row>
    <row r="9" spans="1:10" ht="15" x14ac:dyDescent="0.25">
      <c r="A9" s="252">
        <v>2</v>
      </c>
      <c r="B9" s="253" t="s">
        <v>1109</v>
      </c>
      <c r="C9" s="254" t="s">
        <v>1110</v>
      </c>
      <c r="D9" s="254" t="s">
        <v>1111</v>
      </c>
      <c r="E9" s="254" t="s">
        <v>1112</v>
      </c>
      <c r="F9" s="162">
        <v>669.81435999999997</v>
      </c>
      <c r="G9" s="156">
        <v>22304.915539999998</v>
      </c>
      <c r="H9" s="35"/>
      <c r="I9" s="35"/>
      <c r="J9" s="35"/>
    </row>
    <row r="10" spans="1:10" ht="15" x14ac:dyDescent="0.25">
      <c r="A10" s="252">
        <v>3</v>
      </c>
      <c r="B10" s="253" t="s">
        <v>1113</v>
      </c>
      <c r="C10" s="254" t="s">
        <v>1114</v>
      </c>
      <c r="D10" s="254" t="s">
        <v>1115</v>
      </c>
      <c r="E10" s="254" t="s">
        <v>1116</v>
      </c>
      <c r="F10" s="162">
        <v>575.48400000000004</v>
      </c>
      <c r="G10" s="156">
        <v>20864.584879999999</v>
      </c>
      <c r="H10" s="35"/>
      <c r="I10" s="35"/>
      <c r="J10" s="35"/>
    </row>
    <row r="11" spans="1:10" ht="15" x14ac:dyDescent="0.25">
      <c r="A11" s="252">
        <v>4</v>
      </c>
      <c r="B11" s="253" t="s">
        <v>1117</v>
      </c>
      <c r="C11" s="254" t="s">
        <v>1118</v>
      </c>
      <c r="D11" s="254" t="s">
        <v>1119</v>
      </c>
      <c r="E11" s="254" t="s">
        <v>1120</v>
      </c>
      <c r="F11" s="162">
        <v>529.95899999999995</v>
      </c>
      <c r="G11" s="156">
        <v>96560.933470000004</v>
      </c>
      <c r="H11" s="35"/>
      <c r="I11" s="35"/>
      <c r="J11" s="35"/>
    </row>
    <row r="12" spans="1:10" ht="15" x14ac:dyDescent="0.25">
      <c r="A12" s="252">
        <v>5</v>
      </c>
      <c r="B12" s="253" t="s">
        <v>1121</v>
      </c>
      <c r="C12" s="254" t="s">
        <v>1122</v>
      </c>
      <c r="D12" s="254" t="s">
        <v>1123</v>
      </c>
      <c r="E12" s="254" t="s">
        <v>1124</v>
      </c>
      <c r="F12" s="162">
        <v>483.68299999999999</v>
      </c>
      <c r="G12" s="156">
        <v>2272.02493</v>
      </c>
      <c r="H12" s="35"/>
      <c r="I12" s="35"/>
      <c r="J12" s="35"/>
    </row>
    <row r="13" spans="1:10" ht="15" x14ac:dyDescent="0.25">
      <c r="A13" s="252">
        <v>6</v>
      </c>
      <c r="B13" s="253" t="s">
        <v>1125</v>
      </c>
      <c r="C13" s="254" t="s">
        <v>1126</v>
      </c>
      <c r="D13" s="254" t="s">
        <v>1127</v>
      </c>
      <c r="E13" s="254" t="s">
        <v>1128</v>
      </c>
      <c r="F13" s="162">
        <v>421.56351000000001</v>
      </c>
      <c r="G13" s="156">
        <v>19724.232379999998</v>
      </c>
      <c r="H13" s="35"/>
      <c r="I13" s="35"/>
      <c r="J13" s="35"/>
    </row>
    <row r="14" spans="1:10" ht="15" x14ac:dyDescent="0.25">
      <c r="A14" s="252">
        <v>7</v>
      </c>
      <c r="B14" s="253" t="s">
        <v>1129</v>
      </c>
      <c r="C14" s="254" t="s">
        <v>1130</v>
      </c>
      <c r="D14" s="254" t="s">
        <v>1131</v>
      </c>
      <c r="E14" s="254" t="s">
        <v>1112</v>
      </c>
      <c r="F14" s="162">
        <v>415.81119999999999</v>
      </c>
      <c r="G14" s="156">
        <v>23125.217350000003</v>
      </c>
      <c r="H14" s="35"/>
      <c r="I14" s="35"/>
      <c r="J14" s="35"/>
    </row>
    <row r="15" spans="1:10" ht="15" x14ac:dyDescent="0.25">
      <c r="A15" s="252">
        <v>8</v>
      </c>
      <c r="B15" s="253" t="s">
        <v>1132</v>
      </c>
      <c r="C15" s="254" t="s">
        <v>1133</v>
      </c>
      <c r="D15" s="254" t="s">
        <v>1134</v>
      </c>
      <c r="E15" s="254" t="s">
        <v>1135</v>
      </c>
      <c r="F15" s="162">
        <v>394.99400000000003</v>
      </c>
      <c r="G15" s="156">
        <v>12935.426869999999</v>
      </c>
      <c r="H15" s="35"/>
      <c r="I15" s="35"/>
      <c r="J15" s="35"/>
    </row>
    <row r="16" spans="1:10" ht="15" x14ac:dyDescent="0.25">
      <c r="A16" s="252">
        <v>9</v>
      </c>
      <c r="B16" s="253" t="s">
        <v>1136</v>
      </c>
      <c r="C16" s="254" t="s">
        <v>1137</v>
      </c>
      <c r="D16" s="254" t="s">
        <v>1138</v>
      </c>
      <c r="E16" s="254" t="s">
        <v>1112</v>
      </c>
      <c r="F16" s="162">
        <v>367.06401</v>
      </c>
      <c r="G16" s="156">
        <v>19343.76959</v>
      </c>
      <c r="H16" s="35"/>
      <c r="I16" s="35"/>
      <c r="J16" s="35"/>
    </row>
    <row r="17" spans="1:10" ht="15" x14ac:dyDescent="0.25">
      <c r="A17" s="252">
        <v>10</v>
      </c>
      <c r="B17" s="253" t="s">
        <v>1139</v>
      </c>
      <c r="C17" s="254" t="s">
        <v>1140</v>
      </c>
      <c r="D17" s="254" t="s">
        <v>1141</v>
      </c>
      <c r="E17" s="254" t="s">
        <v>1142</v>
      </c>
      <c r="F17" s="162">
        <v>338.66699999999997</v>
      </c>
      <c r="G17" s="156">
        <v>29259.151739999998</v>
      </c>
      <c r="H17" s="35"/>
      <c r="I17" s="35"/>
      <c r="J17" s="35"/>
    </row>
    <row r="18" spans="1:10" ht="15" x14ac:dyDescent="0.25">
      <c r="A18" s="252">
        <v>11</v>
      </c>
      <c r="B18" s="253" t="s">
        <v>1143</v>
      </c>
      <c r="C18" s="254" t="s">
        <v>1144</v>
      </c>
      <c r="D18" s="254" t="s">
        <v>1145</v>
      </c>
      <c r="E18" s="254" t="s">
        <v>1146</v>
      </c>
      <c r="F18" s="162">
        <v>335.24200000000002</v>
      </c>
      <c r="G18" s="156">
        <v>12908.863289999999</v>
      </c>
      <c r="H18" s="35"/>
      <c r="I18" s="35"/>
      <c r="J18" s="35"/>
    </row>
    <row r="19" spans="1:10" ht="15" x14ac:dyDescent="0.25">
      <c r="A19" s="252">
        <v>12</v>
      </c>
      <c r="B19" s="253" t="s">
        <v>1147</v>
      </c>
      <c r="C19" s="254" t="s">
        <v>1148</v>
      </c>
      <c r="D19" s="254" t="s">
        <v>1149</v>
      </c>
      <c r="E19" s="254" t="s">
        <v>1150</v>
      </c>
      <c r="F19" s="162">
        <v>328.64699999999999</v>
      </c>
      <c r="G19" s="156">
        <v>26603.842290000001</v>
      </c>
      <c r="H19" s="35"/>
      <c r="I19" s="35"/>
      <c r="J19" s="35"/>
    </row>
    <row r="20" spans="1:10" ht="15" x14ac:dyDescent="0.25">
      <c r="A20" s="252">
        <v>13</v>
      </c>
      <c r="B20" s="253" t="s">
        <v>1151</v>
      </c>
      <c r="C20" s="254" t="s">
        <v>1152</v>
      </c>
      <c r="D20" s="254" t="s">
        <v>1153</v>
      </c>
      <c r="E20" s="254" t="s">
        <v>1154</v>
      </c>
      <c r="F20" s="162">
        <v>327.10629999999998</v>
      </c>
      <c r="G20" s="156">
        <v>7756.9263799999999</v>
      </c>
      <c r="H20" s="35"/>
      <c r="I20" s="35"/>
      <c r="J20" s="35"/>
    </row>
    <row r="21" spans="1:10" ht="15" x14ac:dyDescent="0.25">
      <c r="A21" s="252">
        <v>14</v>
      </c>
      <c r="B21" s="253" t="s">
        <v>1155</v>
      </c>
      <c r="C21" s="254" t="s">
        <v>1156</v>
      </c>
      <c r="D21" s="254" t="s">
        <v>1157</v>
      </c>
      <c r="E21" s="254" t="s">
        <v>1158</v>
      </c>
      <c r="F21" s="162">
        <v>325.54250000000002</v>
      </c>
      <c r="G21" s="156">
        <v>10184.418310000001</v>
      </c>
      <c r="H21" s="35"/>
      <c r="I21" s="35"/>
      <c r="J21" s="35"/>
    </row>
    <row r="22" spans="1:10" ht="15" x14ac:dyDescent="0.25">
      <c r="A22" s="252">
        <v>15</v>
      </c>
      <c r="B22" s="253" t="s">
        <v>1159</v>
      </c>
      <c r="C22" s="254" t="s">
        <v>1160</v>
      </c>
      <c r="D22" s="254" t="s">
        <v>1161</v>
      </c>
      <c r="E22" s="254" t="s">
        <v>1162</v>
      </c>
      <c r="F22" s="162">
        <v>320.54167000000001</v>
      </c>
      <c r="G22" s="156">
        <v>46415.705259999995</v>
      </c>
      <c r="H22" s="35"/>
      <c r="I22" s="35"/>
      <c r="J22" s="35"/>
    </row>
    <row r="23" spans="1:10" ht="15" x14ac:dyDescent="0.25">
      <c r="A23" s="252">
        <v>16</v>
      </c>
      <c r="B23" s="253" t="s">
        <v>1163</v>
      </c>
      <c r="C23" s="254" t="s">
        <v>1164</v>
      </c>
      <c r="D23" s="254" t="s">
        <v>1165</v>
      </c>
      <c r="E23" s="254" t="s">
        <v>1166</v>
      </c>
      <c r="F23" s="162">
        <v>316.60899999999998</v>
      </c>
      <c r="G23" s="156">
        <v>7841.4241500000007</v>
      </c>
      <c r="H23" s="35"/>
      <c r="I23" s="35"/>
      <c r="J23" s="35"/>
    </row>
    <row r="24" spans="1:10" ht="15" x14ac:dyDescent="0.25">
      <c r="A24" s="252">
        <v>17</v>
      </c>
      <c r="B24" s="253" t="s">
        <v>1167</v>
      </c>
      <c r="C24" s="254" t="s">
        <v>1168</v>
      </c>
      <c r="D24" s="254" t="s">
        <v>1169</v>
      </c>
      <c r="E24" s="254" t="s">
        <v>1170</v>
      </c>
      <c r="F24" s="162">
        <v>311.54300000000001</v>
      </c>
      <c r="G24" s="156">
        <v>33777.585570000003</v>
      </c>
      <c r="H24" s="35"/>
      <c r="I24" s="35"/>
      <c r="J24" s="35"/>
    </row>
    <row r="25" spans="1:10" ht="15" x14ac:dyDescent="0.25">
      <c r="A25" s="252">
        <v>18</v>
      </c>
      <c r="B25" s="253" t="s">
        <v>1171</v>
      </c>
      <c r="C25" s="254" t="s">
        <v>1172</v>
      </c>
      <c r="D25" s="254" t="s">
        <v>1173</v>
      </c>
      <c r="E25" s="254" t="s">
        <v>1174</v>
      </c>
      <c r="F25" s="162">
        <v>308.63200000000001</v>
      </c>
      <c r="G25" s="156">
        <v>15513.53111</v>
      </c>
      <c r="H25" s="35"/>
      <c r="I25" s="35"/>
      <c r="J25" s="35"/>
    </row>
    <row r="26" spans="1:10" ht="15" x14ac:dyDescent="0.25">
      <c r="A26" s="252">
        <v>19</v>
      </c>
      <c r="B26" s="253" t="s">
        <v>1175</v>
      </c>
      <c r="C26" s="254" t="s">
        <v>1176</v>
      </c>
      <c r="D26" s="254" t="s">
        <v>1177</v>
      </c>
      <c r="E26" s="254" t="s">
        <v>1178</v>
      </c>
      <c r="F26" s="162">
        <v>307.596</v>
      </c>
      <c r="G26" s="156">
        <v>5034.1759099999999</v>
      </c>
      <c r="H26" s="35"/>
      <c r="I26" s="35"/>
      <c r="J26" s="35"/>
    </row>
    <row r="27" spans="1:10" ht="15" x14ac:dyDescent="0.25">
      <c r="A27" s="252">
        <v>20</v>
      </c>
      <c r="B27" s="253" t="s">
        <v>1179</v>
      </c>
      <c r="C27" s="254" t="s">
        <v>1180</v>
      </c>
      <c r="D27" s="254" t="s">
        <v>1181</v>
      </c>
      <c r="E27" s="254" t="s">
        <v>1182</v>
      </c>
      <c r="F27" s="162">
        <v>299.33340000000004</v>
      </c>
      <c r="G27" s="156">
        <v>62944.86694</v>
      </c>
      <c r="H27" s="35"/>
      <c r="I27" s="35"/>
      <c r="J27" s="35"/>
    </row>
    <row r="28" spans="1:10" ht="15" x14ac:dyDescent="0.25">
      <c r="A28" s="252">
        <v>21</v>
      </c>
      <c r="B28" s="253" t="s">
        <v>1183</v>
      </c>
      <c r="C28" s="254" t="s">
        <v>1184</v>
      </c>
      <c r="D28" s="254" t="s">
        <v>1185</v>
      </c>
      <c r="E28" s="254" t="s">
        <v>1186</v>
      </c>
      <c r="F28" s="162">
        <v>296.14699999999999</v>
      </c>
      <c r="G28" s="156">
        <v>14990.45566</v>
      </c>
      <c r="H28" s="35"/>
      <c r="I28" s="35"/>
      <c r="J28" s="35"/>
    </row>
    <row r="29" spans="1:10" ht="15" x14ac:dyDescent="0.25">
      <c r="A29" s="252">
        <v>22</v>
      </c>
      <c r="B29" s="253" t="s">
        <v>1187</v>
      </c>
      <c r="C29" s="254" t="s">
        <v>1118</v>
      </c>
      <c r="D29" s="254" t="s">
        <v>1188</v>
      </c>
      <c r="E29" s="254" t="s">
        <v>1120</v>
      </c>
      <c r="F29" s="162">
        <v>292.95999999999998</v>
      </c>
      <c r="G29" s="156">
        <v>26688.73359</v>
      </c>
      <c r="H29" s="35"/>
      <c r="I29" s="35"/>
      <c r="J29" s="35"/>
    </row>
    <row r="30" spans="1:10" ht="15" x14ac:dyDescent="0.25">
      <c r="A30" s="252">
        <v>23</v>
      </c>
      <c r="B30" s="253" t="s">
        <v>1189</v>
      </c>
      <c r="C30" s="254" t="s">
        <v>1190</v>
      </c>
      <c r="D30" s="254" t="s">
        <v>1191</v>
      </c>
      <c r="E30" s="254" t="s">
        <v>1192</v>
      </c>
      <c r="F30" s="162">
        <v>286.07420000000002</v>
      </c>
      <c r="G30" s="156">
        <v>7866.76433</v>
      </c>
      <c r="H30" s="35"/>
      <c r="I30" s="35"/>
      <c r="J30" s="35"/>
    </row>
    <row r="31" spans="1:10" ht="15" x14ac:dyDescent="0.25">
      <c r="A31" s="252">
        <v>24</v>
      </c>
      <c r="B31" s="253" t="s">
        <v>1193</v>
      </c>
      <c r="C31" s="254" t="s">
        <v>1194</v>
      </c>
      <c r="D31" s="254" t="s">
        <v>1195</v>
      </c>
      <c r="E31" s="254" t="s">
        <v>1196</v>
      </c>
      <c r="F31" s="162">
        <v>281.846</v>
      </c>
      <c r="G31" s="156">
        <v>5300.1099899999999</v>
      </c>
      <c r="H31" s="35"/>
      <c r="I31" s="35"/>
      <c r="J31" s="35"/>
    </row>
    <row r="32" spans="1:10" ht="15" x14ac:dyDescent="0.25">
      <c r="A32" s="252">
        <v>25</v>
      </c>
      <c r="B32" s="253" t="s">
        <v>1197</v>
      </c>
      <c r="C32" s="254" t="s">
        <v>1198</v>
      </c>
      <c r="D32" s="254" t="s">
        <v>1199</v>
      </c>
      <c r="E32" s="254" t="s">
        <v>1200</v>
      </c>
      <c r="F32" s="162">
        <v>281.65100000000001</v>
      </c>
      <c r="G32" s="156">
        <v>89076.295140000002</v>
      </c>
      <c r="H32" s="35"/>
      <c r="I32" s="35"/>
      <c r="J32" s="35"/>
    </row>
    <row r="33" spans="1:10" ht="15" x14ac:dyDescent="0.25">
      <c r="A33" s="252">
        <v>26</v>
      </c>
      <c r="B33" s="253" t="s">
        <v>1201</v>
      </c>
      <c r="C33" s="254" t="s">
        <v>1202</v>
      </c>
      <c r="D33" s="254" t="s">
        <v>1203</v>
      </c>
      <c r="E33" s="254" t="s">
        <v>1204</v>
      </c>
      <c r="F33" s="162">
        <v>272.49900000000002</v>
      </c>
      <c r="G33" s="156">
        <v>12550.572689999999</v>
      </c>
      <c r="H33" s="35"/>
      <c r="I33" s="35"/>
      <c r="J33" s="35"/>
    </row>
    <row r="34" spans="1:10" ht="15" x14ac:dyDescent="0.25">
      <c r="A34" s="252">
        <v>27</v>
      </c>
      <c r="B34" s="253" t="s">
        <v>1205</v>
      </c>
      <c r="C34" s="254" t="s">
        <v>1206</v>
      </c>
      <c r="D34" s="254" t="s">
        <v>1207</v>
      </c>
      <c r="E34" s="254" t="s">
        <v>1208</v>
      </c>
      <c r="F34" s="162">
        <v>271.822</v>
      </c>
      <c r="G34" s="156">
        <v>6416.5163600000005</v>
      </c>
      <c r="H34" s="35"/>
      <c r="I34" s="35"/>
      <c r="J34" s="35"/>
    </row>
    <row r="35" spans="1:10" ht="15" x14ac:dyDescent="0.25">
      <c r="A35" s="252">
        <v>28</v>
      </c>
      <c r="B35" s="253" t="s">
        <v>1209</v>
      </c>
      <c r="C35" s="254" t="s">
        <v>1210</v>
      </c>
      <c r="D35" s="254" t="s">
        <v>1211</v>
      </c>
      <c r="E35" s="254" t="s">
        <v>1116</v>
      </c>
      <c r="F35" s="162">
        <v>271.15600000000001</v>
      </c>
      <c r="G35" s="156">
        <v>19669.70696</v>
      </c>
      <c r="H35" s="35"/>
      <c r="I35" s="35"/>
      <c r="J35" s="35"/>
    </row>
    <row r="36" spans="1:10" ht="15" x14ac:dyDescent="0.25">
      <c r="A36" s="252">
        <v>29</v>
      </c>
      <c r="B36" s="253" t="s">
        <v>1212</v>
      </c>
      <c r="C36" s="254" t="s">
        <v>1213</v>
      </c>
      <c r="D36" s="254" t="s">
        <v>1214</v>
      </c>
      <c r="E36" s="254" t="s">
        <v>1215</v>
      </c>
      <c r="F36" s="162">
        <v>264.976</v>
      </c>
      <c r="G36" s="156">
        <v>16883.546280000002</v>
      </c>
      <c r="H36" s="35"/>
      <c r="I36" s="35"/>
      <c r="J36" s="35"/>
    </row>
    <row r="37" spans="1:10" ht="15" x14ac:dyDescent="0.25">
      <c r="A37" s="252">
        <v>30</v>
      </c>
      <c r="B37" s="253" t="s">
        <v>1216</v>
      </c>
      <c r="C37" s="254" t="s">
        <v>1217</v>
      </c>
      <c r="D37" s="254" t="s">
        <v>1218</v>
      </c>
      <c r="E37" s="254" t="s">
        <v>1219</v>
      </c>
      <c r="F37" s="162">
        <v>263.916</v>
      </c>
      <c r="G37" s="156">
        <v>48738.024010000001</v>
      </c>
      <c r="H37" s="35"/>
      <c r="I37" s="35"/>
      <c r="J37" s="35"/>
    </row>
    <row r="38" spans="1:10" ht="15" x14ac:dyDescent="0.25">
      <c r="A38" s="252">
        <v>31</v>
      </c>
      <c r="B38" s="253" t="s">
        <v>1220</v>
      </c>
      <c r="C38" s="254" t="s">
        <v>1221</v>
      </c>
      <c r="D38" s="254" t="s">
        <v>1222</v>
      </c>
      <c r="E38" s="254" t="s">
        <v>1204</v>
      </c>
      <c r="F38" s="162">
        <v>262.93599999999998</v>
      </c>
      <c r="G38" s="156">
        <v>12109.242769999999</v>
      </c>
      <c r="H38" s="35"/>
      <c r="I38" s="35"/>
      <c r="J38" s="35"/>
    </row>
    <row r="39" spans="1:10" ht="15" x14ac:dyDescent="0.25">
      <c r="A39" s="252">
        <v>32</v>
      </c>
      <c r="B39" s="253" t="s">
        <v>1223</v>
      </c>
      <c r="C39" s="254" t="s">
        <v>1224</v>
      </c>
      <c r="D39" s="254" t="s">
        <v>1225</v>
      </c>
      <c r="E39" s="254" t="s">
        <v>1226</v>
      </c>
      <c r="F39" s="162">
        <v>261.82100000000003</v>
      </c>
      <c r="G39" s="156">
        <v>4197.1876700000003</v>
      </c>
      <c r="H39" s="35"/>
      <c r="I39" s="35"/>
      <c r="J39" s="35"/>
    </row>
    <row r="40" spans="1:10" ht="15" x14ac:dyDescent="0.25">
      <c r="A40" s="252">
        <v>33</v>
      </c>
      <c r="B40" s="253" t="s">
        <v>1227</v>
      </c>
      <c r="C40" s="254" t="s">
        <v>1228</v>
      </c>
      <c r="D40" s="254" t="s">
        <v>1229</v>
      </c>
      <c r="E40" s="254" t="s">
        <v>1230</v>
      </c>
      <c r="F40" s="162">
        <v>255.81800000000001</v>
      </c>
      <c r="G40" s="156">
        <v>76735.211340000009</v>
      </c>
      <c r="H40" s="35"/>
      <c r="I40" s="35"/>
      <c r="J40" s="35"/>
    </row>
    <row r="41" spans="1:10" ht="15" x14ac:dyDescent="0.25">
      <c r="A41" s="252">
        <v>34</v>
      </c>
      <c r="B41" s="253" t="s">
        <v>1231</v>
      </c>
      <c r="C41" s="254" t="s">
        <v>1232</v>
      </c>
      <c r="D41" s="254" t="s">
        <v>1233</v>
      </c>
      <c r="E41" s="254" t="s">
        <v>1234</v>
      </c>
      <c r="F41" s="162">
        <v>255.74600000000001</v>
      </c>
      <c r="G41" s="156">
        <v>8439.3554600000007</v>
      </c>
      <c r="H41" s="35"/>
      <c r="I41" s="35"/>
      <c r="J41" s="35"/>
    </row>
    <row r="42" spans="1:10" ht="15" x14ac:dyDescent="0.25">
      <c r="A42" s="252">
        <v>35</v>
      </c>
      <c r="B42" s="253" t="s">
        <v>1235</v>
      </c>
      <c r="C42" s="254" t="s">
        <v>1236</v>
      </c>
      <c r="D42" s="254" t="s">
        <v>1237</v>
      </c>
      <c r="E42" s="254" t="s">
        <v>1238</v>
      </c>
      <c r="F42" s="162">
        <v>250.12299999999999</v>
      </c>
      <c r="G42" s="156">
        <v>50990.943229999997</v>
      </c>
      <c r="H42" s="35"/>
      <c r="I42" s="35"/>
      <c r="J42" s="35"/>
    </row>
    <row r="43" spans="1:10" ht="15" x14ac:dyDescent="0.25">
      <c r="A43" s="252">
        <v>36</v>
      </c>
      <c r="B43" s="253" t="s">
        <v>1239</v>
      </c>
      <c r="C43" s="254" t="s">
        <v>1240</v>
      </c>
      <c r="D43" s="254" t="s">
        <v>1241</v>
      </c>
      <c r="E43" s="254" t="s">
        <v>1242</v>
      </c>
      <c r="F43" s="162">
        <v>247.50200000000001</v>
      </c>
      <c r="G43" s="156">
        <v>21960.702730000001</v>
      </c>
      <c r="H43" s="35"/>
      <c r="I43" s="35"/>
      <c r="J43" s="35"/>
    </row>
    <row r="44" spans="1:10" ht="15" x14ac:dyDescent="0.25">
      <c r="A44" s="252">
        <v>37</v>
      </c>
      <c r="B44" s="253" t="s">
        <v>1243</v>
      </c>
      <c r="C44" s="254" t="s">
        <v>1244</v>
      </c>
      <c r="D44" s="254" t="s">
        <v>1245</v>
      </c>
      <c r="E44" s="254" t="s">
        <v>1246</v>
      </c>
      <c r="F44" s="162">
        <v>245.29499999999999</v>
      </c>
      <c r="G44" s="156">
        <v>66691.142890000003</v>
      </c>
      <c r="H44" s="35"/>
      <c r="I44" s="35"/>
      <c r="J44" s="35"/>
    </row>
    <row r="45" spans="1:10" ht="15" x14ac:dyDescent="0.25">
      <c r="A45" s="252">
        <v>38</v>
      </c>
      <c r="B45" s="253" t="s">
        <v>1247</v>
      </c>
      <c r="C45" s="254" t="s">
        <v>1248</v>
      </c>
      <c r="D45" s="254" t="s">
        <v>1249</v>
      </c>
      <c r="E45" s="254" t="s">
        <v>1246</v>
      </c>
      <c r="F45" s="162">
        <v>245.22499999999999</v>
      </c>
      <c r="G45" s="156">
        <v>37160.121359999997</v>
      </c>
      <c r="H45" s="35"/>
      <c r="I45" s="35"/>
      <c r="J45" s="35"/>
    </row>
    <row r="46" spans="1:10" ht="15" x14ac:dyDescent="0.25">
      <c r="A46" s="252">
        <v>39</v>
      </c>
      <c r="B46" s="253" t="s">
        <v>1250</v>
      </c>
      <c r="C46" s="254" t="s">
        <v>1251</v>
      </c>
      <c r="D46" s="254" t="s">
        <v>1252</v>
      </c>
      <c r="E46" s="254" t="s">
        <v>1253</v>
      </c>
      <c r="F46" s="162">
        <v>242.49279999999999</v>
      </c>
      <c r="G46" s="156">
        <v>6611.2996299999995</v>
      </c>
      <c r="H46" s="35"/>
      <c r="I46" s="35"/>
      <c r="J46" s="35"/>
    </row>
    <row r="47" spans="1:10" ht="15" x14ac:dyDescent="0.25">
      <c r="A47" s="252">
        <v>40</v>
      </c>
      <c r="B47" s="253" t="s">
        <v>1254</v>
      </c>
      <c r="C47" s="254" t="s">
        <v>1255</v>
      </c>
      <c r="D47" s="254" t="s">
        <v>1256</v>
      </c>
      <c r="E47" s="254" t="s">
        <v>1257</v>
      </c>
      <c r="F47" s="162">
        <v>241.57</v>
      </c>
      <c r="G47" s="156">
        <v>13945.95053</v>
      </c>
      <c r="H47" s="35"/>
      <c r="I47" s="35"/>
      <c r="J47" s="35"/>
    </row>
    <row r="48" spans="1:10" ht="15" x14ac:dyDescent="0.25">
      <c r="A48" s="252">
        <v>41</v>
      </c>
      <c r="B48" s="253" t="s">
        <v>1258</v>
      </c>
      <c r="C48" s="254" t="s">
        <v>1259</v>
      </c>
      <c r="D48" s="254" t="s">
        <v>1185</v>
      </c>
      <c r="E48" s="254" t="s">
        <v>1186</v>
      </c>
      <c r="F48" s="162">
        <v>238.96</v>
      </c>
      <c r="G48" s="156">
        <v>12097.87559</v>
      </c>
      <c r="H48" s="35"/>
      <c r="I48" s="35"/>
      <c r="J48" s="35"/>
    </row>
    <row r="49" spans="1:10" ht="15" x14ac:dyDescent="0.25">
      <c r="A49" s="252">
        <v>42</v>
      </c>
      <c r="B49" s="253" t="s">
        <v>1260</v>
      </c>
      <c r="C49" s="254" t="s">
        <v>1261</v>
      </c>
      <c r="D49" s="254" t="s">
        <v>1262</v>
      </c>
      <c r="E49" s="254" t="s">
        <v>1263</v>
      </c>
      <c r="F49" s="162">
        <v>238.84010000000001</v>
      </c>
      <c r="G49" s="156">
        <v>21459.387699999999</v>
      </c>
      <c r="H49" s="35"/>
      <c r="I49" s="35"/>
      <c r="J49" s="35"/>
    </row>
    <row r="50" spans="1:10" ht="15" x14ac:dyDescent="0.25">
      <c r="A50" s="252">
        <v>43</v>
      </c>
      <c r="B50" s="253" t="s">
        <v>1264</v>
      </c>
      <c r="C50" s="254" t="s">
        <v>1265</v>
      </c>
      <c r="D50" s="254" t="s">
        <v>1266</v>
      </c>
      <c r="E50" s="254" t="s">
        <v>1267</v>
      </c>
      <c r="F50" s="162">
        <v>228.22900000000001</v>
      </c>
      <c r="G50" s="156">
        <v>36449.879079999999</v>
      </c>
      <c r="H50" s="35"/>
      <c r="I50" s="35"/>
      <c r="J50" s="35"/>
    </row>
    <row r="51" spans="1:10" ht="15" x14ac:dyDescent="0.25">
      <c r="A51" s="252">
        <v>44</v>
      </c>
      <c r="B51" s="253" t="s">
        <v>1268</v>
      </c>
      <c r="C51" s="254" t="s">
        <v>1269</v>
      </c>
      <c r="D51" s="254" t="s">
        <v>1270</v>
      </c>
      <c r="E51" s="254" t="s">
        <v>1271</v>
      </c>
      <c r="F51" s="162">
        <v>226.43985999999998</v>
      </c>
      <c r="G51" s="156">
        <v>34929.364600000001</v>
      </c>
      <c r="H51" s="35"/>
      <c r="I51" s="35"/>
      <c r="J51" s="35"/>
    </row>
    <row r="52" spans="1:10" ht="15" x14ac:dyDescent="0.25">
      <c r="A52" s="252">
        <v>45</v>
      </c>
      <c r="B52" s="253" t="s">
        <v>1272</v>
      </c>
      <c r="C52" s="254" t="s">
        <v>1273</v>
      </c>
      <c r="D52" s="254" t="s">
        <v>1274</v>
      </c>
      <c r="E52" s="254" t="s">
        <v>1234</v>
      </c>
      <c r="F52" s="162">
        <v>221.065</v>
      </c>
      <c r="G52" s="156">
        <v>12121.798119999999</v>
      </c>
      <c r="H52" s="35"/>
      <c r="I52" s="35"/>
      <c r="J52" s="35"/>
    </row>
    <row r="53" spans="1:10" ht="15" x14ac:dyDescent="0.25">
      <c r="A53" s="252">
        <v>46</v>
      </c>
      <c r="B53" s="253" t="s">
        <v>1275</v>
      </c>
      <c r="C53" s="254" t="s">
        <v>1276</v>
      </c>
      <c r="D53" s="254" t="s">
        <v>1277</v>
      </c>
      <c r="E53" s="254" t="s">
        <v>1271</v>
      </c>
      <c r="F53" s="162">
        <v>217.745</v>
      </c>
      <c r="G53" s="156">
        <v>33571.270790000002</v>
      </c>
      <c r="H53" s="35"/>
      <c r="I53" s="35"/>
      <c r="J53" s="35"/>
    </row>
    <row r="54" spans="1:10" ht="15" x14ac:dyDescent="0.25">
      <c r="A54" s="252">
        <v>47</v>
      </c>
      <c r="B54" s="253" t="s">
        <v>1278</v>
      </c>
      <c r="C54" s="254" t="s">
        <v>1279</v>
      </c>
      <c r="D54" s="254" t="s">
        <v>1280</v>
      </c>
      <c r="E54" s="254" t="s">
        <v>1146</v>
      </c>
      <c r="F54" s="162">
        <v>216.74635999999998</v>
      </c>
      <c r="G54" s="156">
        <v>8342.0074100000002</v>
      </c>
      <c r="H54" s="35"/>
      <c r="I54" s="35"/>
      <c r="J54" s="35"/>
    </row>
    <row r="55" spans="1:10" ht="15" x14ac:dyDescent="0.25">
      <c r="A55" s="252">
        <v>48</v>
      </c>
      <c r="B55" s="253" t="s">
        <v>1281</v>
      </c>
      <c r="C55" s="254" t="s">
        <v>1282</v>
      </c>
      <c r="D55" s="254" t="s">
        <v>1283</v>
      </c>
      <c r="E55" s="254" t="s">
        <v>1116</v>
      </c>
      <c r="F55" s="162">
        <v>216.23400000000001</v>
      </c>
      <c r="G55" s="156">
        <v>14112.088890000001</v>
      </c>
      <c r="H55" s="35"/>
      <c r="I55" s="35"/>
      <c r="J55" s="35"/>
    </row>
    <row r="56" spans="1:10" ht="15" x14ac:dyDescent="0.25">
      <c r="A56" s="252">
        <v>49</v>
      </c>
      <c r="B56" s="253" t="s">
        <v>1284</v>
      </c>
      <c r="C56" s="254" t="s">
        <v>1285</v>
      </c>
      <c r="D56" s="254" t="s">
        <v>1286</v>
      </c>
      <c r="E56" s="254" t="s">
        <v>1192</v>
      </c>
      <c r="F56" s="162">
        <v>209.696</v>
      </c>
      <c r="G56" s="156">
        <v>3459.7012599999998</v>
      </c>
      <c r="H56" s="35"/>
      <c r="I56" s="35"/>
      <c r="J56" s="35"/>
    </row>
    <row r="57" spans="1:10" ht="15.75" thickBot="1" x14ac:dyDescent="0.3">
      <c r="A57" s="255">
        <v>50</v>
      </c>
      <c r="B57" s="256" t="s">
        <v>1287</v>
      </c>
      <c r="C57" s="257" t="s">
        <v>1288</v>
      </c>
      <c r="D57" s="257" t="s">
        <v>1289</v>
      </c>
      <c r="E57" s="257" t="s">
        <v>1290</v>
      </c>
      <c r="F57" s="258">
        <v>204.75731999999999</v>
      </c>
      <c r="G57" s="132">
        <v>54194.562359999996</v>
      </c>
      <c r="H57" s="35"/>
      <c r="I57" s="35"/>
      <c r="J57" s="35"/>
    </row>
    <row r="58" spans="1:10" ht="15" x14ac:dyDescent="0.25">
      <c r="H58" s="35"/>
      <c r="I58" s="35"/>
    </row>
    <row r="59" spans="1:10" ht="15" x14ac:dyDescent="0.25">
      <c r="H59" s="35"/>
      <c r="I59" s="35"/>
    </row>
    <row r="60" spans="1:10" ht="15" x14ac:dyDescent="0.25">
      <c r="H60" s="35"/>
      <c r="I60" s="35"/>
    </row>
    <row r="61" spans="1:10" ht="15" x14ac:dyDescent="0.25">
      <c r="H61" s="35"/>
      <c r="I61" s="35"/>
    </row>
    <row r="62" spans="1:10" ht="15" x14ac:dyDescent="0.25">
      <c r="H62" s="35"/>
      <c r="I62" s="35"/>
    </row>
  </sheetData>
  <pageMargins left="0.19685039370078741" right="0.19685039370078741" top="0.98425196850393704" bottom="0.78740157480314965" header="0.51181102362204722" footer="0.51181102362204722"/>
  <pageSetup paperSize="9" scale="75" orientation="portrait" horizontalDpi="204" verticalDpi="196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5" workbookViewId="0"/>
  </sheetViews>
  <sheetFormatPr defaultColWidth="10.7109375" defaultRowHeight="12.75" x14ac:dyDescent="0.2"/>
  <cols>
    <col min="1" max="1" width="8.85546875" style="240" customWidth="1"/>
    <col min="2" max="2" width="9.85546875" style="240" customWidth="1"/>
    <col min="3" max="3" width="65.28515625" style="240" customWidth="1"/>
    <col min="4" max="4" width="38.28515625" style="240" customWidth="1"/>
    <col min="5" max="5" width="10" style="240" customWidth="1"/>
    <col min="6" max="6" width="10.7109375" style="240"/>
    <col min="7" max="7" width="11.5703125" style="240" bestFit="1" customWidth="1"/>
    <col min="8" max="16384" width="10.7109375" style="240"/>
  </cols>
  <sheetData>
    <row r="1" spans="1:8" ht="15.75" x14ac:dyDescent="0.25">
      <c r="A1" s="153" t="s">
        <v>1861</v>
      </c>
      <c r="B1" s="127"/>
      <c r="C1" s="127"/>
      <c r="D1" s="127"/>
      <c r="E1" s="127"/>
      <c r="F1" s="127"/>
      <c r="G1" s="127"/>
    </row>
    <row r="2" spans="1:8" ht="12" customHeight="1" x14ac:dyDescent="0.25">
      <c r="A2" s="153"/>
      <c r="B2" s="127"/>
      <c r="C2" s="127"/>
      <c r="D2" s="127"/>
      <c r="E2" s="127"/>
      <c r="F2" s="127"/>
      <c r="G2" s="127"/>
    </row>
    <row r="3" spans="1:8" ht="15.75" x14ac:dyDescent="0.25">
      <c r="A3" s="153" t="s">
        <v>3348</v>
      </c>
      <c r="B3" s="127"/>
      <c r="C3" s="127"/>
      <c r="D3" s="127"/>
      <c r="E3" s="127"/>
      <c r="F3" s="127"/>
      <c r="G3" s="127"/>
    </row>
    <row r="4" spans="1:8" x14ac:dyDescent="0.2">
      <c r="A4" s="99"/>
      <c r="B4" s="259"/>
      <c r="C4" s="260"/>
      <c r="D4" s="127"/>
      <c r="E4" s="127"/>
      <c r="F4" s="127"/>
      <c r="G4" s="127"/>
    </row>
    <row r="5" spans="1:8" ht="15.75" x14ac:dyDescent="0.25">
      <c r="A5" s="243" t="s">
        <v>3245</v>
      </c>
      <c r="B5" s="259"/>
      <c r="C5" s="260"/>
      <c r="D5" s="127"/>
      <c r="E5" s="127"/>
      <c r="F5" s="127"/>
      <c r="G5" s="127"/>
    </row>
    <row r="6" spans="1:8" ht="12.75" customHeight="1" thickBot="1" x14ac:dyDescent="0.25">
      <c r="A6" s="127"/>
      <c r="B6" s="127"/>
      <c r="C6" s="127"/>
      <c r="D6" s="127"/>
      <c r="E6" s="127"/>
      <c r="F6" s="127"/>
      <c r="G6" s="127"/>
    </row>
    <row r="7" spans="1:8" ht="39" thickBot="1" x14ac:dyDescent="0.3">
      <c r="A7" s="244" t="s">
        <v>1098</v>
      </c>
      <c r="B7" s="245" t="s">
        <v>1099</v>
      </c>
      <c r="C7" s="245" t="s">
        <v>1100</v>
      </c>
      <c r="D7" s="245" t="s">
        <v>1101</v>
      </c>
      <c r="E7" s="245" t="s">
        <v>1102</v>
      </c>
      <c r="F7" s="245" t="s">
        <v>1103</v>
      </c>
      <c r="G7" s="246" t="s">
        <v>1291</v>
      </c>
      <c r="H7" s="35"/>
    </row>
    <row r="8" spans="1:8" ht="12" customHeight="1" x14ac:dyDescent="0.25">
      <c r="A8" s="247">
        <v>1</v>
      </c>
      <c r="B8" s="248" t="s">
        <v>1292</v>
      </c>
      <c r="C8" s="249" t="s">
        <v>1293</v>
      </c>
      <c r="D8" s="249" t="s">
        <v>1294</v>
      </c>
      <c r="E8" s="249" t="s">
        <v>1295</v>
      </c>
      <c r="F8" s="261">
        <v>161.30099999999999</v>
      </c>
      <c r="G8" s="251">
        <v>225129.85878000001</v>
      </c>
      <c r="H8" s="35"/>
    </row>
    <row r="9" spans="1:8" ht="12" customHeight="1" x14ac:dyDescent="0.25">
      <c r="A9" s="252">
        <v>2</v>
      </c>
      <c r="B9" s="253" t="s">
        <v>1296</v>
      </c>
      <c r="C9" s="254" t="s">
        <v>1297</v>
      </c>
      <c r="D9" s="254" t="s">
        <v>1298</v>
      </c>
      <c r="E9" s="254" t="s">
        <v>1299</v>
      </c>
      <c r="F9" s="262">
        <v>32.249000000000002</v>
      </c>
      <c r="G9" s="156">
        <v>198994.74351</v>
      </c>
      <c r="H9" s="35"/>
    </row>
    <row r="10" spans="1:8" ht="12" customHeight="1" x14ac:dyDescent="0.25">
      <c r="A10" s="252">
        <v>3</v>
      </c>
      <c r="B10" s="253" t="s">
        <v>1300</v>
      </c>
      <c r="C10" s="254" t="s">
        <v>1301</v>
      </c>
      <c r="D10" s="254" t="s">
        <v>1302</v>
      </c>
      <c r="E10" s="254" t="s">
        <v>1303</v>
      </c>
      <c r="F10" s="262">
        <v>127.99</v>
      </c>
      <c r="G10" s="156">
        <v>159291.26301</v>
      </c>
      <c r="H10" s="35"/>
    </row>
    <row r="11" spans="1:8" ht="12" customHeight="1" x14ac:dyDescent="0.25">
      <c r="A11" s="252">
        <v>4</v>
      </c>
      <c r="B11" s="253" t="s">
        <v>1304</v>
      </c>
      <c r="C11" s="254" t="s">
        <v>1305</v>
      </c>
      <c r="D11" s="254" t="s">
        <v>1306</v>
      </c>
      <c r="E11" s="254" t="s">
        <v>1307</v>
      </c>
      <c r="F11" s="262">
        <v>174.36099999999999</v>
      </c>
      <c r="G11" s="156">
        <v>156337.84140999999</v>
      </c>
      <c r="H11" s="35"/>
    </row>
    <row r="12" spans="1:8" ht="12" customHeight="1" x14ac:dyDescent="0.25">
      <c r="A12" s="252">
        <v>5</v>
      </c>
      <c r="B12" s="253" t="s">
        <v>1308</v>
      </c>
      <c r="C12" s="254" t="s">
        <v>1309</v>
      </c>
      <c r="D12" s="254" t="s">
        <v>1310</v>
      </c>
      <c r="E12" s="254" t="s">
        <v>1295</v>
      </c>
      <c r="F12" s="262">
        <v>111.76900000000001</v>
      </c>
      <c r="G12" s="156">
        <v>138801.5613</v>
      </c>
      <c r="H12" s="35"/>
    </row>
    <row r="13" spans="1:8" ht="12" customHeight="1" x14ac:dyDescent="0.25">
      <c r="A13" s="252">
        <v>6</v>
      </c>
      <c r="B13" s="253" t="s">
        <v>1311</v>
      </c>
      <c r="C13" s="254" t="s">
        <v>1312</v>
      </c>
      <c r="D13" s="254" t="s">
        <v>1313</v>
      </c>
      <c r="E13" s="254" t="s">
        <v>1314</v>
      </c>
      <c r="F13" s="262">
        <v>37.58</v>
      </c>
      <c r="G13" s="156">
        <v>120673.85458</v>
      </c>
      <c r="H13" s="35"/>
    </row>
    <row r="14" spans="1:8" ht="12" customHeight="1" x14ac:dyDescent="0.25">
      <c r="A14" s="252">
        <v>7</v>
      </c>
      <c r="B14" s="253" t="s">
        <v>1315</v>
      </c>
      <c r="C14" s="254" t="s">
        <v>1316</v>
      </c>
      <c r="D14" s="254" t="s">
        <v>1317</v>
      </c>
      <c r="E14" s="254" t="s">
        <v>1318</v>
      </c>
      <c r="F14" s="262">
        <v>63.058</v>
      </c>
      <c r="G14" s="156">
        <v>119117.20668999999</v>
      </c>
      <c r="H14" s="35"/>
    </row>
    <row r="15" spans="1:8" ht="12" customHeight="1" x14ac:dyDescent="0.25">
      <c r="A15" s="252">
        <v>8</v>
      </c>
      <c r="B15" s="253" t="s">
        <v>1319</v>
      </c>
      <c r="C15" s="254" t="s">
        <v>1320</v>
      </c>
      <c r="D15" s="254" t="s">
        <v>1321</v>
      </c>
      <c r="E15" s="254" t="s">
        <v>1322</v>
      </c>
      <c r="F15" s="262">
        <v>36.162999999999997</v>
      </c>
      <c r="G15" s="156">
        <v>117278.29103000001</v>
      </c>
      <c r="H15" s="35"/>
    </row>
    <row r="16" spans="1:8" ht="12" customHeight="1" x14ac:dyDescent="0.25">
      <c r="A16" s="252">
        <v>9</v>
      </c>
      <c r="B16" s="253" t="s">
        <v>1323</v>
      </c>
      <c r="C16" s="254" t="s">
        <v>1324</v>
      </c>
      <c r="D16" s="254" t="s">
        <v>1325</v>
      </c>
      <c r="E16" s="254" t="s">
        <v>1326</v>
      </c>
      <c r="F16" s="262">
        <v>108.846</v>
      </c>
      <c r="G16" s="156">
        <v>115603.13122</v>
      </c>
      <c r="H16" s="35"/>
    </row>
    <row r="17" spans="1:8" ht="12" customHeight="1" x14ac:dyDescent="0.25">
      <c r="A17" s="252">
        <v>10</v>
      </c>
      <c r="B17" s="253" t="s">
        <v>1327</v>
      </c>
      <c r="C17" s="254" t="s">
        <v>1316</v>
      </c>
      <c r="D17" s="254" t="s">
        <v>1328</v>
      </c>
      <c r="E17" s="254" t="s">
        <v>1318</v>
      </c>
      <c r="F17" s="262">
        <v>68.403000000000006</v>
      </c>
      <c r="G17" s="156">
        <v>115398.75339</v>
      </c>
      <c r="H17" s="35"/>
    </row>
    <row r="18" spans="1:8" ht="12" customHeight="1" x14ac:dyDescent="0.25">
      <c r="A18" s="252">
        <v>11</v>
      </c>
      <c r="B18" s="253" t="s">
        <v>1329</v>
      </c>
      <c r="C18" s="254" t="s">
        <v>1330</v>
      </c>
      <c r="D18" s="254" t="s">
        <v>1331</v>
      </c>
      <c r="E18" s="254" t="s">
        <v>1332</v>
      </c>
      <c r="F18" s="262">
        <v>100.735</v>
      </c>
      <c r="G18" s="156">
        <v>114307.22087</v>
      </c>
      <c r="H18" s="35"/>
    </row>
    <row r="19" spans="1:8" ht="12" customHeight="1" x14ac:dyDescent="0.25">
      <c r="A19" s="252">
        <v>12</v>
      </c>
      <c r="B19" s="253" t="s">
        <v>1333</v>
      </c>
      <c r="C19" s="254" t="s">
        <v>1334</v>
      </c>
      <c r="D19" s="254" t="s">
        <v>1335</v>
      </c>
      <c r="E19" s="254" t="s">
        <v>1336</v>
      </c>
      <c r="F19" s="262">
        <v>31.141999999999999</v>
      </c>
      <c r="G19" s="156">
        <v>108389.28737999999</v>
      </c>
      <c r="H19" s="35"/>
    </row>
    <row r="20" spans="1:8" ht="12" customHeight="1" x14ac:dyDescent="0.25">
      <c r="A20" s="252">
        <v>13</v>
      </c>
      <c r="B20" s="253" t="s">
        <v>1337</v>
      </c>
      <c r="C20" s="254" t="s">
        <v>1338</v>
      </c>
      <c r="D20" s="254" t="s">
        <v>1339</v>
      </c>
      <c r="E20" s="254" t="s">
        <v>1340</v>
      </c>
      <c r="F20" s="262">
        <v>76.162000000000006</v>
      </c>
      <c r="G20" s="156">
        <v>106808.64225</v>
      </c>
      <c r="H20" s="35"/>
    </row>
    <row r="21" spans="1:8" ht="12" customHeight="1" x14ac:dyDescent="0.25">
      <c r="A21" s="252">
        <v>14</v>
      </c>
      <c r="B21" s="253" t="s">
        <v>1341</v>
      </c>
      <c r="C21" s="254" t="s">
        <v>1342</v>
      </c>
      <c r="D21" s="254" t="s">
        <v>1343</v>
      </c>
      <c r="E21" s="254" t="s">
        <v>1344</v>
      </c>
      <c r="F21" s="262">
        <v>30.849</v>
      </c>
      <c r="G21" s="156">
        <v>105308.88288999999</v>
      </c>
      <c r="H21" s="35"/>
    </row>
    <row r="22" spans="1:8" ht="12" customHeight="1" x14ac:dyDescent="0.25">
      <c r="A22" s="252">
        <v>15</v>
      </c>
      <c r="B22" s="253" t="s">
        <v>1345</v>
      </c>
      <c r="C22" s="254" t="s">
        <v>1346</v>
      </c>
      <c r="D22" s="254" t="s">
        <v>1347</v>
      </c>
      <c r="E22" s="254" t="s">
        <v>1348</v>
      </c>
      <c r="F22" s="262">
        <v>63.607999999999997</v>
      </c>
      <c r="G22" s="156">
        <v>98384.565549999999</v>
      </c>
      <c r="H22" s="35"/>
    </row>
    <row r="23" spans="1:8" ht="12" customHeight="1" x14ac:dyDescent="0.25">
      <c r="A23" s="252">
        <v>16</v>
      </c>
      <c r="B23" s="253" t="s">
        <v>1349</v>
      </c>
      <c r="C23" s="254" t="s">
        <v>1350</v>
      </c>
      <c r="D23" s="254" t="s">
        <v>1351</v>
      </c>
      <c r="E23" s="254" t="s">
        <v>1352</v>
      </c>
      <c r="F23" s="262">
        <v>16.962</v>
      </c>
      <c r="G23" s="156">
        <v>97093.967650000006</v>
      </c>
      <c r="H23" s="35"/>
    </row>
    <row r="24" spans="1:8" ht="12" customHeight="1" x14ac:dyDescent="0.25">
      <c r="A24" s="252">
        <v>17</v>
      </c>
      <c r="B24" s="253" t="s">
        <v>1353</v>
      </c>
      <c r="C24" s="254" t="s">
        <v>1354</v>
      </c>
      <c r="D24" s="254" t="s">
        <v>1355</v>
      </c>
      <c r="E24" s="254" t="s">
        <v>1356</v>
      </c>
      <c r="F24" s="262">
        <v>89.796000000000006</v>
      </c>
      <c r="G24" s="156">
        <v>96725.215920000002</v>
      </c>
      <c r="H24" s="35"/>
    </row>
    <row r="25" spans="1:8" ht="12" customHeight="1" x14ac:dyDescent="0.25">
      <c r="A25" s="252">
        <v>18</v>
      </c>
      <c r="B25" s="253" t="s">
        <v>1117</v>
      </c>
      <c r="C25" s="254" t="s">
        <v>1118</v>
      </c>
      <c r="D25" s="254" t="s">
        <v>1119</v>
      </c>
      <c r="E25" s="254" t="s">
        <v>1120</v>
      </c>
      <c r="F25" s="262">
        <v>529.95899999999995</v>
      </c>
      <c r="G25" s="156">
        <v>96560.933470000004</v>
      </c>
      <c r="H25" s="35"/>
    </row>
    <row r="26" spans="1:8" ht="12" customHeight="1" x14ac:dyDescent="0.25">
      <c r="A26" s="252">
        <v>19</v>
      </c>
      <c r="B26" s="253" t="s">
        <v>1357</v>
      </c>
      <c r="C26" s="254" t="s">
        <v>1358</v>
      </c>
      <c r="D26" s="254" t="s">
        <v>1359</v>
      </c>
      <c r="E26" s="254" t="s">
        <v>1360</v>
      </c>
      <c r="F26" s="262">
        <v>76.253</v>
      </c>
      <c r="G26" s="156">
        <v>94154.81839</v>
      </c>
      <c r="H26" s="35"/>
    </row>
    <row r="27" spans="1:8" ht="12" customHeight="1" x14ac:dyDescent="0.25">
      <c r="A27" s="252">
        <v>20</v>
      </c>
      <c r="B27" s="253" t="s">
        <v>1361</v>
      </c>
      <c r="C27" s="254" t="s">
        <v>1334</v>
      </c>
      <c r="D27" s="254" t="s">
        <v>1362</v>
      </c>
      <c r="E27" s="254" t="s">
        <v>1336</v>
      </c>
      <c r="F27" s="262">
        <v>86.846000000000004</v>
      </c>
      <c r="G27" s="156">
        <v>92517.231540000008</v>
      </c>
      <c r="H27" s="35"/>
    </row>
    <row r="28" spans="1:8" ht="12" customHeight="1" x14ac:dyDescent="0.25">
      <c r="A28" s="252">
        <v>21</v>
      </c>
      <c r="B28" s="253" t="s">
        <v>1197</v>
      </c>
      <c r="C28" s="254" t="s">
        <v>1198</v>
      </c>
      <c r="D28" s="254" t="s">
        <v>1199</v>
      </c>
      <c r="E28" s="254" t="s">
        <v>1200</v>
      </c>
      <c r="F28" s="262">
        <v>281.65100000000001</v>
      </c>
      <c r="G28" s="156">
        <v>89076.295140000002</v>
      </c>
      <c r="H28" s="35"/>
    </row>
    <row r="29" spans="1:8" ht="12" customHeight="1" x14ac:dyDescent="0.25">
      <c r="A29" s="252">
        <v>22</v>
      </c>
      <c r="B29" s="253" t="s">
        <v>1363</v>
      </c>
      <c r="C29" s="254" t="s">
        <v>1364</v>
      </c>
      <c r="D29" s="254" t="s">
        <v>1365</v>
      </c>
      <c r="E29" s="254" t="s">
        <v>1366</v>
      </c>
      <c r="F29" s="262">
        <v>92.53</v>
      </c>
      <c r="G29" s="156">
        <v>84675.452180000008</v>
      </c>
      <c r="H29" s="35"/>
    </row>
    <row r="30" spans="1:8" ht="12" customHeight="1" x14ac:dyDescent="0.25">
      <c r="A30" s="252">
        <v>23</v>
      </c>
      <c r="B30" s="253" t="s">
        <v>1367</v>
      </c>
      <c r="C30" s="254" t="s">
        <v>1368</v>
      </c>
      <c r="D30" s="254" t="s">
        <v>1294</v>
      </c>
      <c r="E30" s="254" t="s">
        <v>1369</v>
      </c>
      <c r="F30" s="262">
        <v>99.82</v>
      </c>
      <c r="G30" s="156">
        <v>84635.986409999998</v>
      </c>
      <c r="H30" s="35"/>
    </row>
    <row r="31" spans="1:8" ht="12" customHeight="1" x14ac:dyDescent="0.25">
      <c r="A31" s="252">
        <v>24</v>
      </c>
      <c r="B31" s="253" t="s">
        <v>1370</v>
      </c>
      <c r="C31" s="254" t="s">
        <v>1371</v>
      </c>
      <c r="D31" s="254" t="s">
        <v>1294</v>
      </c>
      <c r="E31" s="254" t="s">
        <v>1369</v>
      </c>
      <c r="F31" s="262">
        <v>93.314999999999998</v>
      </c>
      <c r="G31" s="156">
        <v>83574.015090000001</v>
      </c>
      <c r="H31" s="35"/>
    </row>
    <row r="32" spans="1:8" ht="12" customHeight="1" x14ac:dyDescent="0.25">
      <c r="A32" s="252">
        <v>25</v>
      </c>
      <c r="B32" s="253" t="s">
        <v>1372</v>
      </c>
      <c r="C32" s="254" t="s">
        <v>1364</v>
      </c>
      <c r="D32" s="254" t="s">
        <v>1373</v>
      </c>
      <c r="E32" s="254" t="s">
        <v>1366</v>
      </c>
      <c r="F32" s="262">
        <v>103.199</v>
      </c>
      <c r="G32" s="156">
        <v>79832.418279999998</v>
      </c>
      <c r="H32" s="35"/>
    </row>
    <row r="33" spans="1:8" ht="12" customHeight="1" x14ac:dyDescent="0.25">
      <c r="A33" s="252">
        <v>26</v>
      </c>
      <c r="B33" s="253" t="s">
        <v>1374</v>
      </c>
      <c r="C33" s="254" t="s">
        <v>1375</v>
      </c>
      <c r="D33" s="254" t="s">
        <v>1376</v>
      </c>
      <c r="E33" s="254" t="s">
        <v>1377</v>
      </c>
      <c r="F33" s="262">
        <v>30.015999999999998</v>
      </c>
      <c r="G33" s="156">
        <v>79649.722540000002</v>
      </c>
      <c r="H33" s="35"/>
    </row>
    <row r="34" spans="1:8" ht="12" customHeight="1" x14ac:dyDescent="0.25">
      <c r="A34" s="252">
        <v>27</v>
      </c>
      <c r="B34" s="253" t="s">
        <v>1378</v>
      </c>
      <c r="C34" s="254" t="s">
        <v>1379</v>
      </c>
      <c r="D34" s="254" t="s">
        <v>1380</v>
      </c>
      <c r="E34" s="254" t="s">
        <v>1381</v>
      </c>
      <c r="F34" s="262">
        <v>7.9630000000000001</v>
      </c>
      <c r="G34" s="156">
        <v>79464.638720000003</v>
      </c>
      <c r="H34" s="35"/>
    </row>
    <row r="35" spans="1:8" ht="12" customHeight="1" x14ac:dyDescent="0.25">
      <c r="A35" s="252">
        <v>28</v>
      </c>
      <c r="B35" s="253" t="s">
        <v>1227</v>
      </c>
      <c r="C35" s="254" t="s">
        <v>1228</v>
      </c>
      <c r="D35" s="254" t="s">
        <v>1229</v>
      </c>
      <c r="E35" s="254" t="s">
        <v>1230</v>
      </c>
      <c r="F35" s="262">
        <v>255.81800000000001</v>
      </c>
      <c r="G35" s="156">
        <v>76735.211340000009</v>
      </c>
      <c r="H35" s="35"/>
    </row>
    <row r="36" spans="1:8" ht="12" customHeight="1" x14ac:dyDescent="0.25">
      <c r="A36" s="252">
        <v>29</v>
      </c>
      <c r="B36" s="253" t="s">
        <v>1382</v>
      </c>
      <c r="C36" s="254" t="s">
        <v>1338</v>
      </c>
      <c r="D36" s="254" t="s">
        <v>1383</v>
      </c>
      <c r="E36" s="254" t="s">
        <v>1340</v>
      </c>
      <c r="F36" s="262">
        <v>52.759</v>
      </c>
      <c r="G36" s="156">
        <v>74405.639049999998</v>
      </c>
      <c r="H36" s="35"/>
    </row>
    <row r="37" spans="1:8" ht="12" customHeight="1" x14ac:dyDescent="0.25">
      <c r="A37" s="252">
        <v>30</v>
      </c>
      <c r="B37" s="253" t="s">
        <v>1384</v>
      </c>
      <c r="C37" s="254" t="s">
        <v>1385</v>
      </c>
      <c r="D37" s="254" t="s">
        <v>1386</v>
      </c>
      <c r="E37" s="254" t="s">
        <v>1387</v>
      </c>
      <c r="F37" s="262">
        <v>92.1036</v>
      </c>
      <c r="G37" s="156">
        <v>71215.413430000001</v>
      </c>
      <c r="H37" s="35"/>
    </row>
    <row r="38" spans="1:8" ht="12" customHeight="1" x14ac:dyDescent="0.25">
      <c r="A38" s="252">
        <v>31</v>
      </c>
      <c r="B38" s="253" t="s">
        <v>1388</v>
      </c>
      <c r="C38" s="254" t="s">
        <v>1389</v>
      </c>
      <c r="D38" s="254" t="s">
        <v>1390</v>
      </c>
      <c r="E38" s="254" t="s">
        <v>1391</v>
      </c>
      <c r="F38" s="262">
        <v>108.3442</v>
      </c>
      <c r="G38" s="156">
        <v>71143.030350000001</v>
      </c>
      <c r="H38" s="35"/>
    </row>
    <row r="39" spans="1:8" ht="12" customHeight="1" x14ac:dyDescent="0.25">
      <c r="A39" s="252">
        <v>32</v>
      </c>
      <c r="B39" s="253" t="s">
        <v>1392</v>
      </c>
      <c r="C39" s="254" t="s">
        <v>1393</v>
      </c>
      <c r="D39" s="254" t="s">
        <v>1394</v>
      </c>
      <c r="E39" s="254" t="s">
        <v>1395</v>
      </c>
      <c r="F39" s="262">
        <v>47.728000000000002</v>
      </c>
      <c r="G39" s="156">
        <v>71045.784220000001</v>
      </c>
      <c r="H39" s="35"/>
    </row>
    <row r="40" spans="1:8" ht="12" customHeight="1" x14ac:dyDescent="0.25">
      <c r="A40" s="252">
        <v>33</v>
      </c>
      <c r="B40" s="253" t="s">
        <v>1396</v>
      </c>
      <c r="C40" s="254" t="s">
        <v>1397</v>
      </c>
      <c r="D40" s="254" t="s">
        <v>1398</v>
      </c>
      <c r="E40" s="254" t="s">
        <v>1399</v>
      </c>
      <c r="F40" s="262">
        <v>13.333</v>
      </c>
      <c r="G40" s="156">
        <v>70218.512749999994</v>
      </c>
      <c r="H40" s="35"/>
    </row>
    <row r="41" spans="1:8" ht="12" customHeight="1" x14ac:dyDescent="0.25">
      <c r="A41" s="252">
        <v>34</v>
      </c>
      <c r="B41" s="253" t="s">
        <v>1400</v>
      </c>
      <c r="C41" s="254" t="s">
        <v>1401</v>
      </c>
      <c r="D41" s="254" t="s">
        <v>1402</v>
      </c>
      <c r="E41" s="254" t="s">
        <v>1403</v>
      </c>
      <c r="F41" s="262">
        <v>100.21599999999999</v>
      </c>
      <c r="G41" s="156">
        <v>70004.954930000007</v>
      </c>
      <c r="H41" s="35"/>
    </row>
    <row r="42" spans="1:8" ht="12" customHeight="1" x14ac:dyDescent="0.25">
      <c r="A42" s="252">
        <v>35</v>
      </c>
      <c r="B42" s="253" t="s">
        <v>1243</v>
      </c>
      <c r="C42" s="254" t="s">
        <v>1244</v>
      </c>
      <c r="D42" s="254" t="s">
        <v>1245</v>
      </c>
      <c r="E42" s="254" t="s">
        <v>1246</v>
      </c>
      <c r="F42" s="262">
        <v>245.29499999999999</v>
      </c>
      <c r="G42" s="156">
        <v>66691.142890000003</v>
      </c>
      <c r="H42" s="35"/>
    </row>
    <row r="43" spans="1:8" ht="12" customHeight="1" x14ac:dyDescent="0.25">
      <c r="A43" s="252">
        <v>36</v>
      </c>
      <c r="B43" s="253" t="s">
        <v>1404</v>
      </c>
      <c r="C43" s="254" t="s">
        <v>1405</v>
      </c>
      <c r="D43" s="254" t="s">
        <v>1406</v>
      </c>
      <c r="E43" s="254" t="s">
        <v>1407</v>
      </c>
      <c r="F43" s="262">
        <v>78.225999999999999</v>
      </c>
      <c r="G43" s="156">
        <v>65857.061650000003</v>
      </c>
      <c r="H43" s="35"/>
    </row>
    <row r="44" spans="1:8" ht="12" customHeight="1" x14ac:dyDescent="0.25">
      <c r="A44" s="252">
        <v>37</v>
      </c>
      <c r="B44" s="253" t="s">
        <v>1408</v>
      </c>
      <c r="C44" s="254" t="s">
        <v>1409</v>
      </c>
      <c r="D44" s="254" t="s">
        <v>1410</v>
      </c>
      <c r="E44" s="254" t="s">
        <v>1411</v>
      </c>
      <c r="F44" s="262">
        <v>12.675000000000001</v>
      </c>
      <c r="G44" s="156">
        <v>65348.692280000003</v>
      </c>
      <c r="H44" s="35"/>
    </row>
    <row r="45" spans="1:8" ht="12" customHeight="1" x14ac:dyDescent="0.25">
      <c r="A45" s="252">
        <v>38</v>
      </c>
      <c r="B45" s="253" t="s">
        <v>1412</v>
      </c>
      <c r="C45" s="254" t="s">
        <v>1413</v>
      </c>
      <c r="D45" s="254" t="s">
        <v>1414</v>
      </c>
      <c r="E45" s="254" t="s">
        <v>1415</v>
      </c>
      <c r="F45" s="262">
        <v>61.517000000000003</v>
      </c>
      <c r="G45" s="156">
        <v>64209.396209999999</v>
      </c>
      <c r="H45" s="35"/>
    </row>
    <row r="46" spans="1:8" ht="12" customHeight="1" x14ac:dyDescent="0.25">
      <c r="A46" s="252">
        <v>39</v>
      </c>
      <c r="B46" s="253" t="s">
        <v>1416</v>
      </c>
      <c r="C46" s="254" t="s">
        <v>1312</v>
      </c>
      <c r="D46" s="254" t="s">
        <v>1417</v>
      </c>
      <c r="E46" s="254" t="s">
        <v>1314</v>
      </c>
      <c r="F46" s="262">
        <v>12.305999999999999</v>
      </c>
      <c r="G46" s="156">
        <v>63455.200979999994</v>
      </c>
      <c r="H46" s="35"/>
    </row>
    <row r="47" spans="1:8" ht="12" customHeight="1" x14ac:dyDescent="0.25">
      <c r="A47" s="252">
        <v>40</v>
      </c>
      <c r="B47" s="253" t="s">
        <v>1179</v>
      </c>
      <c r="C47" s="254" t="s">
        <v>1180</v>
      </c>
      <c r="D47" s="254" t="s">
        <v>1181</v>
      </c>
      <c r="E47" s="254" t="s">
        <v>1182</v>
      </c>
      <c r="F47" s="262">
        <v>299.33340000000004</v>
      </c>
      <c r="G47" s="156">
        <v>62944.86694</v>
      </c>
      <c r="H47" s="35"/>
    </row>
    <row r="48" spans="1:8" ht="12" customHeight="1" x14ac:dyDescent="0.25">
      <c r="A48" s="252">
        <v>41</v>
      </c>
      <c r="B48" s="253" t="s">
        <v>1418</v>
      </c>
      <c r="C48" s="254" t="s">
        <v>1288</v>
      </c>
      <c r="D48" s="254" t="s">
        <v>1419</v>
      </c>
      <c r="E48" s="254" t="s">
        <v>1290</v>
      </c>
      <c r="F48" s="262">
        <v>115.14429</v>
      </c>
      <c r="G48" s="156">
        <v>60916.617659999996</v>
      </c>
      <c r="H48" s="35"/>
    </row>
    <row r="49" spans="1:8" ht="12" customHeight="1" x14ac:dyDescent="0.25">
      <c r="A49" s="252">
        <v>42</v>
      </c>
      <c r="B49" s="253" t="s">
        <v>1420</v>
      </c>
      <c r="C49" s="254" t="s">
        <v>1421</v>
      </c>
      <c r="D49" s="254" t="s">
        <v>1422</v>
      </c>
      <c r="E49" s="254" t="s">
        <v>1407</v>
      </c>
      <c r="F49" s="262">
        <v>71.150000000000006</v>
      </c>
      <c r="G49" s="156">
        <v>59868.606310000003</v>
      </c>
      <c r="H49" s="35"/>
    </row>
    <row r="50" spans="1:8" ht="12" customHeight="1" x14ac:dyDescent="0.25">
      <c r="A50" s="252">
        <v>43</v>
      </c>
      <c r="B50" s="253" t="s">
        <v>1423</v>
      </c>
      <c r="C50" s="254" t="s">
        <v>1424</v>
      </c>
      <c r="D50" s="254" t="s">
        <v>1425</v>
      </c>
      <c r="E50" s="254" t="s">
        <v>1426</v>
      </c>
      <c r="F50" s="262">
        <v>37.877000000000002</v>
      </c>
      <c r="G50" s="156">
        <v>57374.24295</v>
      </c>
      <c r="H50" s="35"/>
    </row>
    <row r="51" spans="1:8" ht="12" customHeight="1" x14ac:dyDescent="0.25">
      <c r="A51" s="252">
        <v>44</v>
      </c>
      <c r="B51" s="253" t="s">
        <v>1427</v>
      </c>
      <c r="C51" s="254" t="s">
        <v>1428</v>
      </c>
      <c r="D51" s="254" t="s">
        <v>1429</v>
      </c>
      <c r="E51" s="254" t="s">
        <v>1430</v>
      </c>
      <c r="F51" s="262">
        <v>70.188000000000002</v>
      </c>
      <c r="G51" s="156">
        <v>57313.226479999998</v>
      </c>
      <c r="H51" s="35"/>
    </row>
    <row r="52" spans="1:8" ht="12" customHeight="1" x14ac:dyDescent="0.25">
      <c r="A52" s="252">
        <v>45</v>
      </c>
      <c r="B52" s="253" t="s">
        <v>1431</v>
      </c>
      <c r="C52" s="254" t="s">
        <v>1432</v>
      </c>
      <c r="D52" s="254" t="s">
        <v>1433</v>
      </c>
      <c r="E52" s="254" t="s">
        <v>1434</v>
      </c>
      <c r="F52" s="262">
        <v>141.97300000000001</v>
      </c>
      <c r="G52" s="156">
        <v>55702.078030000004</v>
      </c>
      <c r="H52" s="35"/>
    </row>
    <row r="53" spans="1:8" ht="12" customHeight="1" x14ac:dyDescent="0.25">
      <c r="A53" s="252">
        <v>46</v>
      </c>
      <c r="B53" s="253" t="s">
        <v>1435</v>
      </c>
      <c r="C53" s="254" t="s">
        <v>1228</v>
      </c>
      <c r="D53" s="254" t="s">
        <v>1229</v>
      </c>
      <c r="E53" s="254" t="s">
        <v>1230</v>
      </c>
      <c r="F53" s="262">
        <v>185.21199999999999</v>
      </c>
      <c r="G53" s="156">
        <v>55633.594409999998</v>
      </c>
      <c r="H53" s="35"/>
    </row>
    <row r="54" spans="1:8" ht="12" customHeight="1" x14ac:dyDescent="0.25">
      <c r="A54" s="252">
        <v>47</v>
      </c>
      <c r="B54" s="253" t="s">
        <v>1436</v>
      </c>
      <c r="C54" s="254" t="s">
        <v>1437</v>
      </c>
      <c r="D54" s="254" t="s">
        <v>1438</v>
      </c>
      <c r="E54" s="254" t="s">
        <v>1439</v>
      </c>
      <c r="F54" s="262">
        <v>14.664999999999999</v>
      </c>
      <c r="G54" s="156">
        <v>55480.264649999997</v>
      </c>
      <c r="H54" s="35"/>
    </row>
    <row r="55" spans="1:8" ht="12" customHeight="1" x14ac:dyDescent="0.25">
      <c r="A55" s="252">
        <v>48</v>
      </c>
      <c r="B55" s="253" t="s">
        <v>1440</v>
      </c>
      <c r="C55" s="254" t="s">
        <v>1441</v>
      </c>
      <c r="D55" s="254" t="s">
        <v>1442</v>
      </c>
      <c r="E55" s="254" t="s">
        <v>1403</v>
      </c>
      <c r="F55" s="262">
        <v>79.575000000000003</v>
      </c>
      <c r="G55" s="156">
        <v>55334.750759999995</v>
      </c>
      <c r="H55" s="35"/>
    </row>
    <row r="56" spans="1:8" ht="12" customHeight="1" x14ac:dyDescent="0.25">
      <c r="A56" s="252">
        <v>49</v>
      </c>
      <c r="B56" s="253" t="s">
        <v>1443</v>
      </c>
      <c r="C56" s="254" t="s">
        <v>1444</v>
      </c>
      <c r="D56" s="254" t="s">
        <v>1445</v>
      </c>
      <c r="E56" s="254" t="s">
        <v>1446</v>
      </c>
      <c r="F56" s="262">
        <v>124.29299</v>
      </c>
      <c r="G56" s="156">
        <v>54492.323770000003</v>
      </c>
      <c r="H56" s="35"/>
    </row>
    <row r="57" spans="1:8" ht="12" customHeight="1" thickBot="1" x14ac:dyDescent="0.3">
      <c r="A57" s="255">
        <v>50</v>
      </c>
      <c r="B57" s="256" t="s">
        <v>1287</v>
      </c>
      <c r="C57" s="257" t="s">
        <v>1288</v>
      </c>
      <c r="D57" s="257" t="s">
        <v>1289</v>
      </c>
      <c r="E57" s="257" t="s">
        <v>1290</v>
      </c>
      <c r="F57" s="263">
        <v>204.75731999999999</v>
      </c>
      <c r="G57" s="132">
        <v>54194.562359999996</v>
      </c>
      <c r="H57" s="35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61" orientation="portrait" horizontalDpi="204" verticalDpi="196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5"/>
  <sheetViews>
    <sheetView zoomScale="85" zoomScaleNormal="85" workbookViewId="0"/>
  </sheetViews>
  <sheetFormatPr defaultRowHeight="14.25" x14ac:dyDescent="0.2"/>
  <cols>
    <col min="1" max="1" width="13.42578125" style="264" customWidth="1"/>
    <col min="2" max="2" width="57.28515625" style="264" bestFit="1" customWidth="1"/>
    <col min="3" max="3" width="15.7109375" style="264" customWidth="1"/>
    <col min="4" max="4" width="18.7109375" style="264" bestFit="1" customWidth="1"/>
    <col min="5" max="5" width="18.85546875" style="264" customWidth="1"/>
    <col min="6" max="6" width="20" style="264" customWidth="1"/>
    <col min="7" max="16384" width="9.140625" style="264"/>
  </cols>
  <sheetData>
    <row r="1" spans="1:5" ht="15.75" x14ac:dyDescent="0.25">
      <c r="A1" s="153" t="s">
        <v>1861</v>
      </c>
      <c r="B1" s="127"/>
    </row>
    <row r="2" spans="1:5" ht="15.75" x14ac:dyDescent="0.25">
      <c r="A2" s="153"/>
      <c r="B2" s="127"/>
    </row>
    <row r="3" spans="1:5" ht="15.75" x14ac:dyDescent="0.25">
      <c r="A3" s="153" t="s">
        <v>3348</v>
      </c>
      <c r="B3" s="127"/>
    </row>
    <row r="4" spans="1:5" x14ac:dyDescent="0.2">
      <c r="A4" s="99"/>
      <c r="B4" s="259"/>
    </row>
    <row r="5" spans="1:5" ht="15.75" x14ac:dyDescent="0.2">
      <c r="A5" s="265" t="s">
        <v>3269</v>
      </c>
      <c r="B5" s="265"/>
    </row>
    <row r="6" spans="1:5" ht="16.5" thickBot="1" x14ac:dyDescent="0.25">
      <c r="A6" s="266"/>
      <c r="B6" s="266"/>
    </row>
    <row r="7" spans="1:5" s="267" customFormat="1" ht="15" customHeight="1" x14ac:dyDescent="0.2">
      <c r="A7" s="1204" t="s">
        <v>1447</v>
      </c>
      <c r="B7" s="1205" t="s">
        <v>1448</v>
      </c>
      <c r="C7" s="1206" t="s">
        <v>1449</v>
      </c>
      <c r="D7" s="1206"/>
      <c r="E7" s="1207"/>
    </row>
    <row r="8" spans="1:5" ht="15.75" customHeight="1" thickBot="1" x14ac:dyDescent="0.25">
      <c r="A8" s="1208"/>
      <c r="B8" s="1209"/>
      <c r="C8" s="1210" t="s">
        <v>1450</v>
      </c>
      <c r="D8" s="1210" t="s">
        <v>1451</v>
      </c>
      <c r="E8" s="1211" t="s">
        <v>115</v>
      </c>
    </row>
    <row r="9" spans="1:5" ht="12" customHeight="1" x14ac:dyDescent="0.2">
      <c r="A9" s="268" t="s">
        <v>1452</v>
      </c>
      <c r="B9" s="269" t="s">
        <v>1453</v>
      </c>
      <c r="C9" s="270">
        <v>252.53274830000004</v>
      </c>
      <c r="D9" s="270">
        <v>3678.4265170800004</v>
      </c>
      <c r="E9" s="271">
        <v>3930.9592653800005</v>
      </c>
    </row>
    <row r="10" spans="1:5" ht="12" customHeight="1" x14ac:dyDescent="0.2">
      <c r="A10" s="272" t="s">
        <v>1454</v>
      </c>
      <c r="B10" s="273" t="s">
        <v>1455</v>
      </c>
      <c r="C10" s="270">
        <v>2891.9939092599993</v>
      </c>
      <c r="D10" s="270">
        <v>0</v>
      </c>
      <c r="E10" s="271">
        <v>2891.9939092599993</v>
      </c>
    </row>
    <row r="11" spans="1:5" ht="12" customHeight="1" x14ac:dyDescent="0.2">
      <c r="A11" s="272" t="s">
        <v>1456</v>
      </c>
      <c r="B11" s="273" t="s">
        <v>1457</v>
      </c>
      <c r="C11" s="270">
        <v>489.78514045000003</v>
      </c>
      <c r="D11" s="270">
        <v>2716.8346071300002</v>
      </c>
      <c r="E11" s="271">
        <v>3206.6197475800004</v>
      </c>
    </row>
    <row r="12" spans="1:5" ht="12" customHeight="1" x14ac:dyDescent="0.2">
      <c r="A12" s="272" t="s">
        <v>1458</v>
      </c>
      <c r="B12" s="273" t="s">
        <v>1459</v>
      </c>
      <c r="C12" s="270">
        <v>1259.9108328100001</v>
      </c>
      <c r="D12" s="270">
        <v>0</v>
      </c>
      <c r="E12" s="271">
        <v>1259.9108328100001</v>
      </c>
    </row>
    <row r="13" spans="1:5" ht="12" customHeight="1" x14ac:dyDescent="0.2">
      <c r="A13" s="272" t="s">
        <v>1460</v>
      </c>
      <c r="B13" s="273" t="s">
        <v>1461</v>
      </c>
      <c r="C13" s="270">
        <v>1392.6937917799989</v>
      </c>
      <c r="D13" s="270">
        <v>2.4635999999999999E-4</v>
      </c>
      <c r="E13" s="271">
        <v>1392.6940381399988</v>
      </c>
    </row>
    <row r="14" spans="1:5" ht="12" customHeight="1" x14ac:dyDescent="0.2">
      <c r="A14" s="272" t="s">
        <v>1462</v>
      </c>
      <c r="B14" s="273" t="s">
        <v>1463</v>
      </c>
      <c r="C14" s="270">
        <v>1567.8945356000006</v>
      </c>
      <c r="D14" s="270">
        <v>41.258813409999988</v>
      </c>
      <c r="E14" s="271">
        <v>1609.1533490100005</v>
      </c>
    </row>
    <row r="15" spans="1:5" ht="12" customHeight="1" x14ac:dyDescent="0.2">
      <c r="A15" s="272" t="s">
        <v>1464</v>
      </c>
      <c r="B15" s="273" t="s">
        <v>1465</v>
      </c>
      <c r="C15" s="270">
        <v>853.27836922000029</v>
      </c>
      <c r="D15" s="270">
        <v>1.40575926</v>
      </c>
      <c r="E15" s="271">
        <v>854.68412848000025</v>
      </c>
    </row>
    <row r="16" spans="1:5" ht="12" customHeight="1" x14ac:dyDescent="0.2">
      <c r="A16" s="272" t="s">
        <v>1466</v>
      </c>
      <c r="B16" s="273" t="s">
        <v>1467</v>
      </c>
      <c r="C16" s="270">
        <v>221.90075630000001</v>
      </c>
      <c r="D16" s="270">
        <v>1068.0890204699999</v>
      </c>
      <c r="E16" s="271">
        <v>1289.9897767699999</v>
      </c>
    </row>
    <row r="17" spans="1:5" ht="12" customHeight="1" x14ac:dyDescent="0.2">
      <c r="A17" s="272" t="s">
        <v>1468</v>
      </c>
      <c r="B17" s="273" t="s">
        <v>1469</v>
      </c>
      <c r="C17" s="270">
        <v>410.7379176200003</v>
      </c>
      <c r="D17" s="270">
        <v>500.45099780000021</v>
      </c>
      <c r="E17" s="271">
        <v>911.18891542000051</v>
      </c>
    </row>
    <row r="18" spans="1:5" ht="12" customHeight="1" x14ac:dyDescent="0.2">
      <c r="A18" s="272" t="s">
        <v>1470</v>
      </c>
      <c r="B18" s="273" t="s">
        <v>1471</v>
      </c>
      <c r="C18" s="270">
        <v>1433.5227615099993</v>
      </c>
      <c r="D18" s="270">
        <v>207.74943725000003</v>
      </c>
      <c r="E18" s="271">
        <v>1641.2721987599994</v>
      </c>
    </row>
    <row r="19" spans="1:5" ht="12" customHeight="1" x14ac:dyDescent="0.2">
      <c r="A19" s="272" t="s">
        <v>1472</v>
      </c>
      <c r="B19" s="273" t="s">
        <v>1473</v>
      </c>
      <c r="C19" s="270">
        <v>88.228962020000012</v>
      </c>
      <c r="D19" s="270">
        <v>945.68518884000002</v>
      </c>
      <c r="E19" s="271">
        <v>1033.9141508600001</v>
      </c>
    </row>
    <row r="20" spans="1:5" ht="12" customHeight="1" x14ac:dyDescent="0.2">
      <c r="A20" s="272" t="s">
        <v>1474</v>
      </c>
      <c r="B20" s="273" t="s">
        <v>1475</v>
      </c>
      <c r="C20" s="270">
        <v>634.36743573999934</v>
      </c>
      <c r="D20" s="270">
        <v>128.12002856999999</v>
      </c>
      <c r="E20" s="271">
        <v>762.48746430999927</v>
      </c>
    </row>
    <row r="21" spans="1:5" ht="12" customHeight="1" x14ac:dyDescent="0.2">
      <c r="A21" s="272" t="s">
        <v>1476</v>
      </c>
      <c r="B21" s="273" t="s">
        <v>1477</v>
      </c>
      <c r="C21" s="270">
        <v>915.69214320000015</v>
      </c>
      <c r="D21" s="270">
        <v>8.0448680000000009E-2</v>
      </c>
      <c r="E21" s="271">
        <v>915.77259188000016</v>
      </c>
    </row>
    <row r="22" spans="1:5" ht="12" customHeight="1" x14ac:dyDescent="0.2">
      <c r="A22" s="272" t="s">
        <v>1478</v>
      </c>
      <c r="B22" s="273" t="s">
        <v>1479</v>
      </c>
      <c r="C22" s="270">
        <v>394.61885217999992</v>
      </c>
      <c r="D22" s="270">
        <v>1.3178791400000003</v>
      </c>
      <c r="E22" s="271">
        <v>395.93673131999992</v>
      </c>
    </row>
    <row r="23" spans="1:5" ht="12" customHeight="1" x14ac:dyDescent="0.2">
      <c r="A23" s="272" t="s">
        <v>1480</v>
      </c>
      <c r="B23" s="273" t="s">
        <v>1481</v>
      </c>
      <c r="C23" s="270">
        <v>728.0030659900001</v>
      </c>
      <c r="D23" s="270">
        <v>31.4224134</v>
      </c>
      <c r="E23" s="271">
        <v>759.42547939000008</v>
      </c>
    </row>
    <row r="24" spans="1:5" ht="12" customHeight="1" x14ac:dyDescent="0.2">
      <c r="A24" s="272" t="s">
        <v>1482</v>
      </c>
      <c r="B24" s="273" t="s">
        <v>1483</v>
      </c>
      <c r="C24" s="270">
        <v>166.77864808999993</v>
      </c>
      <c r="D24" s="270">
        <v>320.03444718000003</v>
      </c>
      <c r="E24" s="271">
        <v>486.81309526999996</v>
      </c>
    </row>
    <row r="25" spans="1:5" ht="12" customHeight="1" x14ac:dyDescent="0.2">
      <c r="A25" s="272" t="s">
        <v>1484</v>
      </c>
      <c r="B25" s="273" t="s">
        <v>1485</v>
      </c>
      <c r="C25" s="270">
        <v>10.344345549999998</v>
      </c>
      <c r="D25" s="270">
        <v>793.5269413499999</v>
      </c>
      <c r="E25" s="271">
        <v>803.87128689999986</v>
      </c>
    </row>
    <row r="26" spans="1:5" ht="12" customHeight="1" x14ac:dyDescent="0.2">
      <c r="A26" s="272" t="s">
        <v>1486</v>
      </c>
      <c r="B26" s="273" t="s">
        <v>1487</v>
      </c>
      <c r="C26" s="270">
        <v>251.61100780999996</v>
      </c>
      <c r="D26" s="270">
        <v>114.85283147999999</v>
      </c>
      <c r="E26" s="271">
        <v>366.46383928999995</v>
      </c>
    </row>
    <row r="27" spans="1:5" ht="12" customHeight="1" x14ac:dyDescent="0.2">
      <c r="A27" s="272" t="s">
        <v>1488</v>
      </c>
      <c r="B27" s="273" t="s">
        <v>1489</v>
      </c>
      <c r="C27" s="270">
        <v>527.81105300000002</v>
      </c>
      <c r="D27" s="270">
        <v>4.2987547500000005</v>
      </c>
      <c r="E27" s="271">
        <v>532.10980775000007</v>
      </c>
    </row>
    <row r="28" spans="1:5" ht="12" customHeight="1" x14ac:dyDescent="0.2">
      <c r="A28" s="272" t="s">
        <v>1490</v>
      </c>
      <c r="B28" s="273" t="s">
        <v>1491</v>
      </c>
      <c r="C28" s="270">
        <v>344.41689565000007</v>
      </c>
      <c r="D28" s="270">
        <v>287.79204476999996</v>
      </c>
      <c r="E28" s="271">
        <v>632.20894042000009</v>
      </c>
    </row>
    <row r="29" spans="1:5" ht="12" customHeight="1" x14ac:dyDescent="0.2">
      <c r="A29" s="272" t="s">
        <v>1492</v>
      </c>
      <c r="B29" s="273" t="s">
        <v>1493</v>
      </c>
      <c r="C29" s="270">
        <v>267.41461673999999</v>
      </c>
      <c r="D29" s="270">
        <v>152.60839988999993</v>
      </c>
      <c r="E29" s="271">
        <v>420.02301662999992</v>
      </c>
    </row>
    <row r="30" spans="1:5" ht="12" customHeight="1" x14ac:dyDescent="0.2">
      <c r="A30" s="272" t="s">
        <v>1494</v>
      </c>
      <c r="B30" s="273" t="s">
        <v>1495</v>
      </c>
      <c r="C30" s="270">
        <v>68.151566849999995</v>
      </c>
      <c r="D30" s="270">
        <v>261.42934497000005</v>
      </c>
      <c r="E30" s="271">
        <v>329.58091182000004</v>
      </c>
    </row>
    <row r="31" spans="1:5" ht="12" customHeight="1" x14ac:dyDescent="0.2">
      <c r="A31" s="272" t="s">
        <v>1496</v>
      </c>
      <c r="B31" s="273" t="s">
        <v>1497</v>
      </c>
      <c r="C31" s="270">
        <v>309.06701741999996</v>
      </c>
      <c r="D31" s="270">
        <v>562.12752732000001</v>
      </c>
      <c r="E31" s="271">
        <v>871.19454473999997</v>
      </c>
    </row>
    <row r="32" spans="1:5" ht="12" customHeight="1" x14ac:dyDescent="0.2">
      <c r="A32" s="272" t="s">
        <v>1498</v>
      </c>
      <c r="B32" s="273" t="s">
        <v>1499</v>
      </c>
      <c r="C32" s="270">
        <v>0</v>
      </c>
      <c r="D32" s="270">
        <v>392.47408395000014</v>
      </c>
      <c r="E32" s="271">
        <v>392.47408395000014</v>
      </c>
    </row>
    <row r="33" spans="1:5" ht="12" customHeight="1" x14ac:dyDescent="0.2">
      <c r="A33" s="272" t="s">
        <v>1500</v>
      </c>
      <c r="B33" s="273" t="s">
        <v>1501</v>
      </c>
      <c r="C33" s="270">
        <v>0</v>
      </c>
      <c r="D33" s="270">
        <v>455.13782343000003</v>
      </c>
      <c r="E33" s="271">
        <v>455.13782343000003</v>
      </c>
    </row>
    <row r="34" spans="1:5" ht="12" customHeight="1" x14ac:dyDescent="0.2">
      <c r="A34" s="272" t="s">
        <v>1502</v>
      </c>
      <c r="B34" s="273" t="s">
        <v>1503</v>
      </c>
      <c r="C34" s="270">
        <v>248.16732044000005</v>
      </c>
      <c r="D34" s="270">
        <v>85.365557260000003</v>
      </c>
      <c r="E34" s="271">
        <v>333.53287770000009</v>
      </c>
    </row>
    <row r="35" spans="1:5" ht="12" customHeight="1" x14ac:dyDescent="0.2">
      <c r="A35" s="272" t="s">
        <v>1504</v>
      </c>
      <c r="B35" s="273" t="s">
        <v>1505</v>
      </c>
      <c r="C35" s="270">
        <v>216.52820453000001</v>
      </c>
      <c r="D35" s="270">
        <v>0.29682148999999997</v>
      </c>
      <c r="E35" s="271">
        <v>216.82502602000002</v>
      </c>
    </row>
    <row r="36" spans="1:5" ht="12" customHeight="1" x14ac:dyDescent="0.2">
      <c r="A36" s="272" t="s">
        <v>1506</v>
      </c>
      <c r="B36" s="273" t="s">
        <v>1507</v>
      </c>
      <c r="C36" s="270">
        <v>205.74418632999996</v>
      </c>
      <c r="D36" s="270">
        <v>0.91857913000000013</v>
      </c>
      <c r="E36" s="271">
        <v>206.66276545999997</v>
      </c>
    </row>
    <row r="37" spans="1:5" ht="12" customHeight="1" x14ac:dyDescent="0.2">
      <c r="A37" s="272" t="s">
        <v>1508</v>
      </c>
      <c r="B37" s="273" t="s">
        <v>1509</v>
      </c>
      <c r="C37" s="270">
        <v>314.56995805000025</v>
      </c>
      <c r="D37" s="270">
        <v>3.5784820000000002E-2</v>
      </c>
      <c r="E37" s="271">
        <v>314.60574287000026</v>
      </c>
    </row>
    <row r="38" spans="1:5" ht="12" customHeight="1" x14ac:dyDescent="0.2">
      <c r="A38" s="272" t="s">
        <v>1510</v>
      </c>
      <c r="B38" s="273" t="s">
        <v>1511</v>
      </c>
      <c r="C38" s="270">
        <v>2.0599602699999999</v>
      </c>
      <c r="D38" s="270">
        <v>440.82379243999998</v>
      </c>
      <c r="E38" s="271">
        <v>442.88375270999995</v>
      </c>
    </row>
    <row r="39" spans="1:5" ht="12" customHeight="1" x14ac:dyDescent="0.2">
      <c r="A39" s="272" t="s">
        <v>1512</v>
      </c>
      <c r="B39" s="273" t="s">
        <v>1513</v>
      </c>
      <c r="C39" s="270">
        <v>198.00938273999986</v>
      </c>
      <c r="D39" s="270">
        <v>2.8034205299999999</v>
      </c>
      <c r="E39" s="271">
        <v>200.81280326999988</v>
      </c>
    </row>
    <row r="40" spans="1:5" ht="12" customHeight="1" x14ac:dyDescent="0.2">
      <c r="A40" s="272" t="s">
        <v>1514</v>
      </c>
      <c r="B40" s="273" t="s">
        <v>1515</v>
      </c>
      <c r="C40" s="270">
        <v>0</v>
      </c>
      <c r="D40" s="270">
        <v>270.12888454</v>
      </c>
      <c r="E40" s="271">
        <v>270.12888454</v>
      </c>
    </row>
    <row r="41" spans="1:5" ht="12" customHeight="1" x14ac:dyDescent="0.2">
      <c r="A41" s="272" t="s">
        <v>1516</v>
      </c>
      <c r="B41" s="273" t="s">
        <v>1517</v>
      </c>
      <c r="C41" s="270">
        <v>65.359870870000009</v>
      </c>
      <c r="D41" s="270">
        <v>302.75125327000001</v>
      </c>
      <c r="E41" s="271">
        <v>368.11112414000002</v>
      </c>
    </row>
    <row r="42" spans="1:5" ht="12" customHeight="1" x14ac:dyDescent="0.2">
      <c r="A42" s="272" t="s">
        <v>1518</v>
      </c>
      <c r="B42" s="273" t="s">
        <v>1519</v>
      </c>
      <c r="C42" s="270">
        <v>198.04269840000012</v>
      </c>
      <c r="D42" s="270">
        <v>59.087271579999999</v>
      </c>
      <c r="E42" s="271">
        <v>257.12996998000011</v>
      </c>
    </row>
    <row r="43" spans="1:5" ht="12" customHeight="1" x14ac:dyDescent="0.2">
      <c r="A43" s="272" t="s">
        <v>1520</v>
      </c>
      <c r="B43" s="273" t="s">
        <v>1521</v>
      </c>
      <c r="C43" s="270">
        <v>265.87117905000008</v>
      </c>
      <c r="D43" s="270">
        <v>2.8607447199999996</v>
      </c>
      <c r="E43" s="271">
        <v>268.73192377000009</v>
      </c>
    </row>
    <row r="44" spans="1:5" ht="12" customHeight="1" x14ac:dyDescent="0.2">
      <c r="A44" s="272" t="s">
        <v>1522</v>
      </c>
      <c r="B44" s="273" t="s">
        <v>1523</v>
      </c>
      <c r="C44" s="270">
        <v>102.54118302000001</v>
      </c>
      <c r="D44" s="270">
        <v>58.439617910000003</v>
      </c>
      <c r="E44" s="271">
        <v>160.98080093000002</v>
      </c>
    </row>
    <row r="45" spans="1:5" ht="12" customHeight="1" x14ac:dyDescent="0.2">
      <c r="A45" s="272" t="s">
        <v>1524</v>
      </c>
      <c r="B45" s="273" t="s">
        <v>1525</v>
      </c>
      <c r="C45" s="270">
        <v>307.21539935999999</v>
      </c>
      <c r="D45" s="270">
        <v>70.272265200000007</v>
      </c>
      <c r="E45" s="271">
        <v>377.48766455999998</v>
      </c>
    </row>
    <row r="46" spans="1:5" ht="12" customHeight="1" x14ac:dyDescent="0.2">
      <c r="A46" s="272" t="s">
        <v>1526</v>
      </c>
      <c r="B46" s="273" t="s">
        <v>1527</v>
      </c>
      <c r="C46" s="270">
        <v>259.47716184999996</v>
      </c>
      <c r="D46" s="270">
        <v>7.4072290000000013E-2</v>
      </c>
      <c r="E46" s="271">
        <v>259.55123413999996</v>
      </c>
    </row>
    <row r="47" spans="1:5" ht="12" customHeight="1" x14ac:dyDescent="0.2">
      <c r="A47" s="272" t="s">
        <v>1528</v>
      </c>
      <c r="B47" s="273" t="s">
        <v>1529</v>
      </c>
      <c r="C47" s="270">
        <v>277.36659103000005</v>
      </c>
      <c r="D47" s="270">
        <v>4.1919134099999997</v>
      </c>
      <c r="E47" s="271">
        <v>281.55850444000004</v>
      </c>
    </row>
    <row r="48" spans="1:5" ht="12" customHeight="1" x14ac:dyDescent="0.2">
      <c r="A48" s="272" t="s">
        <v>1530</v>
      </c>
      <c r="B48" s="273" t="s">
        <v>1531</v>
      </c>
      <c r="C48" s="270">
        <v>51.357975459999992</v>
      </c>
      <c r="D48" s="270">
        <v>363.38113546999989</v>
      </c>
      <c r="E48" s="271">
        <v>414.73911092999987</v>
      </c>
    </row>
    <row r="49" spans="1:5" ht="12" customHeight="1" x14ac:dyDescent="0.2">
      <c r="A49" s="272" t="s">
        <v>1532</v>
      </c>
      <c r="B49" s="273" t="s">
        <v>1533</v>
      </c>
      <c r="C49" s="270">
        <v>86.37460667000002</v>
      </c>
      <c r="D49" s="270">
        <v>140.68877649999999</v>
      </c>
      <c r="E49" s="271">
        <v>227.06338317000001</v>
      </c>
    </row>
    <row r="50" spans="1:5" ht="12" customHeight="1" x14ac:dyDescent="0.2">
      <c r="A50" s="272" t="s">
        <v>1534</v>
      </c>
      <c r="B50" s="273" t="s">
        <v>1535</v>
      </c>
      <c r="C50" s="270">
        <v>84.226300530000003</v>
      </c>
      <c r="D50" s="270">
        <v>69.762256159999993</v>
      </c>
      <c r="E50" s="271">
        <v>153.98855669</v>
      </c>
    </row>
    <row r="51" spans="1:5" ht="12" customHeight="1" x14ac:dyDescent="0.2">
      <c r="A51" s="272" t="s">
        <v>1536</v>
      </c>
      <c r="B51" s="273" t="s">
        <v>1537</v>
      </c>
      <c r="C51" s="270">
        <v>159.76001377999998</v>
      </c>
      <c r="D51" s="270">
        <v>2.2960505300000005</v>
      </c>
      <c r="E51" s="271">
        <v>162.05606430999998</v>
      </c>
    </row>
    <row r="52" spans="1:5" ht="12" customHeight="1" x14ac:dyDescent="0.2">
      <c r="A52" s="272" t="s">
        <v>1538</v>
      </c>
      <c r="B52" s="273" t="s">
        <v>1539</v>
      </c>
      <c r="C52" s="270">
        <v>124.7182358</v>
      </c>
      <c r="D52" s="270">
        <v>0</v>
      </c>
      <c r="E52" s="271">
        <v>124.7182358</v>
      </c>
    </row>
    <row r="53" spans="1:5" ht="12" customHeight="1" x14ac:dyDescent="0.2">
      <c r="A53" s="272" t="s">
        <v>1540</v>
      </c>
      <c r="B53" s="273" t="s">
        <v>1541</v>
      </c>
      <c r="C53" s="270">
        <v>60.739429160000014</v>
      </c>
      <c r="D53" s="270">
        <v>35.81093863000001</v>
      </c>
      <c r="E53" s="271">
        <v>96.550367790000024</v>
      </c>
    </row>
    <row r="54" spans="1:5" ht="12" customHeight="1" x14ac:dyDescent="0.2">
      <c r="A54" s="272" t="s">
        <v>1542</v>
      </c>
      <c r="B54" s="273" t="s">
        <v>1543</v>
      </c>
      <c r="C54" s="270">
        <v>73.72798813</v>
      </c>
      <c r="D54" s="270">
        <v>0</v>
      </c>
      <c r="E54" s="271">
        <v>73.72798813</v>
      </c>
    </row>
    <row r="55" spans="1:5" ht="12" customHeight="1" x14ac:dyDescent="0.2">
      <c r="A55" s="272" t="s">
        <v>1544</v>
      </c>
      <c r="B55" s="273" t="s">
        <v>1545</v>
      </c>
      <c r="C55" s="270">
        <v>75.015914350000003</v>
      </c>
      <c r="D55" s="270">
        <v>111.72247516000002</v>
      </c>
      <c r="E55" s="271">
        <v>186.73838951000002</v>
      </c>
    </row>
    <row r="56" spans="1:5" ht="12" customHeight="1" x14ac:dyDescent="0.2">
      <c r="A56" s="272" t="s">
        <v>1546</v>
      </c>
      <c r="B56" s="273" t="s">
        <v>1547</v>
      </c>
      <c r="C56" s="270">
        <v>69.469538349999993</v>
      </c>
      <c r="D56" s="270">
        <v>0</v>
      </c>
      <c r="E56" s="271">
        <v>69.469538349999993</v>
      </c>
    </row>
    <row r="57" spans="1:5" ht="12" customHeight="1" x14ac:dyDescent="0.2">
      <c r="A57" s="272" t="s">
        <v>1548</v>
      </c>
      <c r="B57" s="273" t="s">
        <v>1549</v>
      </c>
      <c r="C57" s="270">
        <v>109.38475656999999</v>
      </c>
      <c r="D57" s="270">
        <v>0</v>
      </c>
      <c r="E57" s="271">
        <v>109.38475656999999</v>
      </c>
    </row>
    <row r="58" spans="1:5" ht="12" customHeight="1" x14ac:dyDescent="0.2">
      <c r="A58" s="272" t="s">
        <v>1550</v>
      </c>
      <c r="B58" s="273" t="s">
        <v>1551</v>
      </c>
      <c r="C58" s="270">
        <v>27.729001180000001</v>
      </c>
      <c r="D58" s="270">
        <v>0</v>
      </c>
      <c r="E58" s="271">
        <v>27.729001180000001</v>
      </c>
    </row>
    <row r="59" spans="1:5" ht="12" customHeight="1" x14ac:dyDescent="0.2">
      <c r="A59" s="272" t="s">
        <v>1552</v>
      </c>
      <c r="B59" s="273" t="s">
        <v>1553</v>
      </c>
      <c r="C59" s="270">
        <v>112.44630275999999</v>
      </c>
      <c r="D59" s="270">
        <v>0</v>
      </c>
      <c r="E59" s="271">
        <v>112.44630275999999</v>
      </c>
    </row>
    <row r="60" spans="1:5" ht="12" customHeight="1" x14ac:dyDescent="0.2">
      <c r="A60" s="272" t="s">
        <v>1554</v>
      </c>
      <c r="B60" s="273" t="s">
        <v>1555</v>
      </c>
      <c r="C60" s="270">
        <v>74.843956530000028</v>
      </c>
      <c r="D60" s="270">
        <v>0</v>
      </c>
      <c r="E60" s="271">
        <v>74.843956530000028</v>
      </c>
    </row>
    <row r="61" spans="1:5" ht="12" customHeight="1" x14ac:dyDescent="0.2">
      <c r="A61" s="272" t="s">
        <v>1556</v>
      </c>
      <c r="B61" s="273" t="s">
        <v>1557</v>
      </c>
      <c r="C61" s="270">
        <v>43.874978480000003</v>
      </c>
      <c r="D61" s="270">
        <v>5.4255857600000006</v>
      </c>
      <c r="E61" s="271">
        <v>49.30056424</v>
      </c>
    </row>
    <row r="62" spans="1:5" ht="12" customHeight="1" x14ac:dyDescent="0.2">
      <c r="A62" s="272" t="s">
        <v>1558</v>
      </c>
      <c r="B62" s="273" t="s">
        <v>1559</v>
      </c>
      <c r="C62" s="270">
        <v>19.578601569999996</v>
      </c>
      <c r="D62" s="270">
        <v>33.263390059999992</v>
      </c>
      <c r="E62" s="271">
        <v>52.841991629999988</v>
      </c>
    </row>
    <row r="63" spans="1:5" ht="12" customHeight="1" x14ac:dyDescent="0.2">
      <c r="A63" s="272" t="s">
        <v>1560</v>
      </c>
      <c r="B63" s="273" t="s">
        <v>1561</v>
      </c>
      <c r="C63" s="270">
        <v>80.509741009999985</v>
      </c>
      <c r="D63" s="270">
        <v>3.8810683099999999</v>
      </c>
      <c r="E63" s="271">
        <v>84.390809319999988</v>
      </c>
    </row>
    <row r="64" spans="1:5" ht="12" customHeight="1" x14ac:dyDescent="0.2">
      <c r="A64" s="272" t="s">
        <v>1562</v>
      </c>
      <c r="B64" s="273" t="s">
        <v>1563</v>
      </c>
      <c r="C64" s="270">
        <v>62.014186389999999</v>
      </c>
      <c r="D64" s="270">
        <v>0</v>
      </c>
      <c r="E64" s="271">
        <v>62.014186389999999</v>
      </c>
    </row>
    <row r="65" spans="1:5" ht="12" customHeight="1" x14ac:dyDescent="0.2">
      <c r="A65" s="272" t="s">
        <v>1564</v>
      </c>
      <c r="B65" s="273" t="s">
        <v>1565</v>
      </c>
      <c r="C65" s="270">
        <v>68.97602913999998</v>
      </c>
      <c r="D65" s="270">
        <v>0</v>
      </c>
      <c r="E65" s="271">
        <v>68.97602913999998</v>
      </c>
    </row>
    <row r="66" spans="1:5" ht="12" customHeight="1" x14ac:dyDescent="0.2">
      <c r="A66" s="272" t="s">
        <v>1566</v>
      </c>
      <c r="B66" s="273" t="s">
        <v>1567</v>
      </c>
      <c r="C66" s="270">
        <v>77.872047849999987</v>
      </c>
      <c r="D66" s="270">
        <v>0.42925421000000002</v>
      </c>
      <c r="E66" s="271">
        <v>78.301302059999983</v>
      </c>
    </row>
    <row r="67" spans="1:5" ht="12" customHeight="1" x14ac:dyDescent="0.2">
      <c r="A67" s="272" t="s">
        <v>1568</v>
      </c>
      <c r="B67" s="273" t="s">
        <v>1569</v>
      </c>
      <c r="C67" s="270">
        <v>62.528935999999995</v>
      </c>
      <c r="D67" s="270">
        <v>2.0344270000000001E-2</v>
      </c>
      <c r="E67" s="271">
        <v>62.549280269999997</v>
      </c>
    </row>
    <row r="68" spans="1:5" ht="12" customHeight="1" x14ac:dyDescent="0.2">
      <c r="A68" s="272" t="s">
        <v>1570</v>
      </c>
      <c r="B68" s="273" t="s">
        <v>1571</v>
      </c>
      <c r="C68" s="270">
        <v>52.644158949999998</v>
      </c>
      <c r="D68" s="270">
        <v>0</v>
      </c>
      <c r="E68" s="271">
        <v>52.644158949999998</v>
      </c>
    </row>
    <row r="69" spans="1:5" ht="12" customHeight="1" x14ac:dyDescent="0.2">
      <c r="A69" s="272" t="s">
        <v>1572</v>
      </c>
      <c r="B69" s="273" t="s">
        <v>1573</v>
      </c>
      <c r="C69" s="270">
        <v>62.330013369999989</v>
      </c>
      <c r="D69" s="270">
        <v>0</v>
      </c>
      <c r="E69" s="271">
        <v>62.330013369999989</v>
      </c>
    </row>
    <row r="70" spans="1:5" ht="12" customHeight="1" x14ac:dyDescent="0.2">
      <c r="A70" s="272" t="s">
        <v>1574</v>
      </c>
      <c r="B70" s="273" t="s">
        <v>1575</v>
      </c>
      <c r="C70" s="270">
        <v>34.038482070000001</v>
      </c>
      <c r="D70" s="270">
        <v>0</v>
      </c>
      <c r="E70" s="271">
        <v>34.038482070000001</v>
      </c>
    </row>
    <row r="71" spans="1:5" ht="12" customHeight="1" x14ac:dyDescent="0.2">
      <c r="A71" s="272" t="s">
        <v>1576</v>
      </c>
      <c r="B71" s="273" t="s">
        <v>1577</v>
      </c>
      <c r="C71" s="270">
        <v>25.178765400000003</v>
      </c>
      <c r="D71" s="270">
        <v>0</v>
      </c>
      <c r="E71" s="271">
        <v>25.178765400000003</v>
      </c>
    </row>
    <row r="72" spans="1:5" ht="12" customHeight="1" x14ac:dyDescent="0.2">
      <c r="A72" s="272" t="s">
        <v>1578</v>
      </c>
      <c r="B72" s="273" t="s">
        <v>1579</v>
      </c>
      <c r="C72" s="270">
        <v>36.968533910000005</v>
      </c>
      <c r="D72" s="270">
        <v>4.9640400000000003E-3</v>
      </c>
      <c r="E72" s="271">
        <v>36.973497950000002</v>
      </c>
    </row>
    <row r="73" spans="1:5" ht="12" customHeight="1" x14ac:dyDescent="0.2">
      <c r="A73" s="272" t="s">
        <v>1580</v>
      </c>
      <c r="B73" s="273" t="s">
        <v>1581</v>
      </c>
      <c r="C73" s="270">
        <v>4.6639028300000005</v>
      </c>
      <c r="D73" s="270">
        <v>27.421432210000006</v>
      </c>
      <c r="E73" s="271">
        <v>32.085335040000004</v>
      </c>
    </row>
    <row r="74" spans="1:5" ht="12" customHeight="1" x14ac:dyDescent="0.2">
      <c r="A74" s="272" t="s">
        <v>1582</v>
      </c>
      <c r="B74" s="273" t="s">
        <v>1583</v>
      </c>
      <c r="C74" s="270">
        <v>12.781423869999999</v>
      </c>
      <c r="D74" s="270">
        <v>0</v>
      </c>
      <c r="E74" s="271">
        <v>12.781423869999999</v>
      </c>
    </row>
    <row r="75" spans="1:5" ht="12" customHeight="1" x14ac:dyDescent="0.2">
      <c r="A75" s="272" t="s">
        <v>1584</v>
      </c>
      <c r="B75" s="273" t="s">
        <v>1585</v>
      </c>
      <c r="C75" s="270">
        <v>10.79000226</v>
      </c>
      <c r="D75" s="270">
        <v>0</v>
      </c>
      <c r="E75" s="271">
        <v>10.79000226</v>
      </c>
    </row>
    <row r="76" spans="1:5" ht="12" customHeight="1" x14ac:dyDescent="0.2">
      <c r="A76" s="272" t="s">
        <v>1586</v>
      </c>
      <c r="B76" s="273" t="s">
        <v>1587</v>
      </c>
      <c r="C76" s="270">
        <v>29.068298489999993</v>
      </c>
      <c r="D76" s="270">
        <v>0</v>
      </c>
      <c r="E76" s="271">
        <v>29.068298489999993</v>
      </c>
    </row>
    <row r="77" spans="1:5" ht="12" customHeight="1" x14ac:dyDescent="0.2">
      <c r="A77" s="272" t="s">
        <v>1588</v>
      </c>
      <c r="B77" s="273" t="s">
        <v>1589</v>
      </c>
      <c r="C77" s="270">
        <v>0</v>
      </c>
      <c r="D77" s="270">
        <v>0</v>
      </c>
      <c r="E77" s="271">
        <v>0</v>
      </c>
    </row>
    <row r="78" spans="1:5" ht="12" customHeight="1" x14ac:dyDescent="0.2">
      <c r="A78" s="272" t="s">
        <v>1590</v>
      </c>
      <c r="B78" s="273" t="s">
        <v>1591</v>
      </c>
      <c r="C78" s="270">
        <v>0</v>
      </c>
      <c r="D78" s="270">
        <v>14.579885580000001</v>
      </c>
      <c r="E78" s="271">
        <v>14.579885580000001</v>
      </c>
    </row>
    <row r="79" spans="1:5" ht="12" customHeight="1" x14ac:dyDescent="0.2">
      <c r="A79" s="272" t="s">
        <v>1592</v>
      </c>
      <c r="B79" s="273" t="s">
        <v>1593</v>
      </c>
      <c r="C79" s="270">
        <v>4.9316025099999994</v>
      </c>
      <c r="D79" s="270">
        <v>0</v>
      </c>
      <c r="E79" s="271">
        <v>4.9316025099999994</v>
      </c>
    </row>
    <row r="80" spans="1:5" ht="12" customHeight="1" x14ac:dyDescent="0.2">
      <c r="A80" s="272" t="s">
        <v>1594</v>
      </c>
      <c r="B80" s="273" t="s">
        <v>1595</v>
      </c>
      <c r="C80" s="270">
        <v>9.8669259600000014</v>
      </c>
      <c r="D80" s="270">
        <v>3.6417543999999999</v>
      </c>
      <c r="E80" s="271">
        <v>13.508680360000001</v>
      </c>
    </row>
    <row r="81" spans="1:6" ht="12" customHeight="1" x14ac:dyDescent="0.2">
      <c r="A81" s="272" t="s">
        <v>1596</v>
      </c>
      <c r="B81" s="273" t="s">
        <v>1597</v>
      </c>
      <c r="C81" s="270">
        <v>11.48218144</v>
      </c>
      <c r="D81" s="270">
        <v>0</v>
      </c>
      <c r="E81" s="271">
        <v>11.48218144</v>
      </c>
    </row>
    <row r="82" spans="1:6" ht="12" customHeight="1" x14ac:dyDescent="0.2">
      <c r="A82" s="272" t="s">
        <v>1598</v>
      </c>
      <c r="B82" s="273" t="s">
        <v>1599</v>
      </c>
      <c r="C82" s="270">
        <v>9.9992945999999989</v>
      </c>
      <c r="D82" s="270">
        <v>0</v>
      </c>
      <c r="E82" s="271">
        <v>9.9992945999999989</v>
      </c>
    </row>
    <row r="83" spans="1:6" ht="12" customHeight="1" x14ac:dyDescent="0.2">
      <c r="A83" s="272" t="s">
        <v>1600</v>
      </c>
      <c r="B83" s="273" t="s">
        <v>1601</v>
      </c>
      <c r="C83" s="270">
        <v>10.672746249999999</v>
      </c>
      <c r="D83" s="270">
        <v>0</v>
      </c>
      <c r="E83" s="271">
        <v>10.672746249999999</v>
      </c>
    </row>
    <row r="84" spans="1:6" ht="12" customHeight="1" x14ac:dyDescent="0.2">
      <c r="A84" s="272" t="s">
        <v>1602</v>
      </c>
      <c r="B84" s="273" t="s">
        <v>1603</v>
      </c>
      <c r="C84" s="270">
        <v>0</v>
      </c>
      <c r="D84" s="270">
        <v>8.3109549400000002</v>
      </c>
      <c r="E84" s="271">
        <v>8.3109549400000002</v>
      </c>
    </row>
    <row r="85" spans="1:6" ht="12" customHeight="1" x14ac:dyDescent="0.2">
      <c r="A85" s="272" t="s">
        <v>1604</v>
      </c>
      <c r="B85" s="273" t="s">
        <v>1605</v>
      </c>
      <c r="C85" s="270">
        <v>0</v>
      </c>
      <c r="D85" s="270">
        <v>14.36863936</v>
      </c>
      <c r="E85" s="271">
        <v>14.36863936</v>
      </c>
    </row>
    <row r="86" spans="1:6" ht="12" customHeight="1" x14ac:dyDescent="0.2">
      <c r="A86" s="272" t="s">
        <v>1606</v>
      </c>
      <c r="B86" s="273" t="s">
        <v>1607</v>
      </c>
      <c r="C86" s="270">
        <v>3.3916111</v>
      </c>
      <c r="D86" s="270">
        <v>0</v>
      </c>
      <c r="E86" s="271">
        <v>3.3916111</v>
      </c>
    </row>
    <row r="87" spans="1:6" ht="12" customHeight="1" x14ac:dyDescent="0.2">
      <c r="A87" s="272" t="s">
        <v>1608</v>
      </c>
      <c r="B87" s="273" t="s">
        <v>1609</v>
      </c>
      <c r="C87" s="270">
        <v>8.7208554700000001</v>
      </c>
      <c r="D87" s="270">
        <v>0</v>
      </c>
      <c r="E87" s="271">
        <v>8.7208554700000001</v>
      </c>
    </row>
    <row r="88" spans="1:6" ht="12" customHeight="1" x14ac:dyDescent="0.2">
      <c r="A88" s="272" t="s">
        <v>1610</v>
      </c>
      <c r="B88" s="273" t="s">
        <v>1611</v>
      </c>
      <c r="C88" s="270">
        <v>2.0974404</v>
      </c>
      <c r="D88" s="270">
        <v>0</v>
      </c>
      <c r="E88" s="271">
        <v>2.0974404</v>
      </c>
    </row>
    <row r="89" spans="1:6" ht="12" customHeight="1" x14ac:dyDescent="0.2">
      <c r="A89" s="272" t="s">
        <v>1612</v>
      </c>
      <c r="B89" s="273" t="s">
        <v>1613</v>
      </c>
      <c r="C89" s="270">
        <v>4.0914769999999996E-2</v>
      </c>
      <c r="D89" s="270">
        <v>0</v>
      </c>
      <c r="E89" s="271">
        <v>4.0914769999999996E-2</v>
      </c>
    </row>
    <row r="90" spans="1:6" ht="12" customHeight="1" x14ac:dyDescent="0.2">
      <c r="A90" s="272" t="s">
        <v>1614</v>
      </c>
      <c r="B90" s="273" t="s">
        <v>1615</v>
      </c>
      <c r="C90" s="270">
        <v>2.6974620800000002</v>
      </c>
      <c r="D90" s="270">
        <v>0</v>
      </c>
      <c r="E90" s="271">
        <v>2.6974620800000002</v>
      </c>
    </row>
    <row r="91" spans="1:6" ht="12" customHeight="1" x14ac:dyDescent="0.2">
      <c r="A91" s="272" t="s">
        <v>1616</v>
      </c>
      <c r="B91" s="273" t="s">
        <v>1617</v>
      </c>
      <c r="C91" s="270">
        <v>1.5652829500000001</v>
      </c>
      <c r="D91" s="270">
        <v>0</v>
      </c>
      <c r="E91" s="271">
        <v>1.5652829500000001</v>
      </c>
    </row>
    <row r="92" spans="1:6" ht="12" customHeight="1" x14ac:dyDescent="0.25">
      <c r="A92" s="272" t="s">
        <v>1618</v>
      </c>
      <c r="B92" s="273" t="s">
        <v>1619</v>
      </c>
      <c r="C92" s="270">
        <v>1.5649338800000001</v>
      </c>
      <c r="D92" s="270">
        <v>0</v>
      </c>
      <c r="E92" s="271">
        <v>1.5649338800000001</v>
      </c>
      <c r="F92" s="35"/>
    </row>
    <row r="93" spans="1:6" ht="12" customHeight="1" x14ac:dyDescent="0.25">
      <c r="A93" s="272" t="s">
        <v>1620</v>
      </c>
      <c r="B93" s="273" t="s">
        <v>1621</v>
      </c>
      <c r="C93" s="270">
        <v>0</v>
      </c>
      <c r="D93" s="270">
        <v>0</v>
      </c>
      <c r="E93" s="271">
        <v>0</v>
      </c>
      <c r="F93" s="35"/>
    </row>
    <row r="94" spans="1:6" ht="12" customHeight="1" x14ac:dyDescent="0.2">
      <c r="A94" s="272" t="s">
        <v>1622</v>
      </c>
      <c r="B94" s="273" t="s">
        <v>1623</v>
      </c>
      <c r="C94" s="270">
        <v>0.11787552999999998</v>
      </c>
      <c r="D94" s="270">
        <v>0</v>
      </c>
      <c r="E94" s="271">
        <v>0.11787552999999998</v>
      </c>
    </row>
    <row r="95" spans="1:6" ht="12" customHeight="1" x14ac:dyDescent="0.2">
      <c r="A95" s="272" t="s">
        <v>1624</v>
      </c>
      <c r="B95" s="273" t="s">
        <v>1625</v>
      </c>
      <c r="C95" s="270">
        <v>0</v>
      </c>
      <c r="D95" s="270">
        <v>0</v>
      </c>
      <c r="E95" s="271">
        <v>0</v>
      </c>
    </row>
    <row r="96" spans="1:6" ht="12" customHeight="1" x14ac:dyDescent="0.2">
      <c r="A96" s="272" t="s">
        <v>1626</v>
      </c>
      <c r="B96" s="273" t="s">
        <v>1627</v>
      </c>
      <c r="C96" s="270">
        <v>0</v>
      </c>
      <c r="D96" s="270">
        <v>0</v>
      </c>
      <c r="E96" s="271">
        <v>0</v>
      </c>
    </row>
    <row r="97" spans="1:5" ht="12" customHeight="1" x14ac:dyDescent="0.2">
      <c r="A97" s="272" t="s">
        <v>1628</v>
      </c>
      <c r="B97" s="274" t="s">
        <v>1629</v>
      </c>
      <c r="C97" s="270">
        <v>0</v>
      </c>
      <c r="D97" s="270">
        <v>0</v>
      </c>
      <c r="E97" s="271">
        <v>0</v>
      </c>
    </row>
    <row r="98" spans="1:5" ht="12" customHeight="1" x14ac:dyDescent="0.2">
      <c r="A98" s="272"/>
      <c r="B98" s="275" t="s">
        <v>1630</v>
      </c>
      <c r="C98" s="270">
        <v>0</v>
      </c>
      <c r="D98" s="270">
        <v>166.90801519999999</v>
      </c>
      <c r="E98" s="271">
        <v>166.90801519999999</v>
      </c>
    </row>
    <row r="99" spans="1:5" ht="12" customHeight="1" thickBot="1" x14ac:dyDescent="0.25">
      <c r="A99" s="276"/>
      <c r="B99" s="277" t="s">
        <v>1631</v>
      </c>
      <c r="C99" s="270">
        <v>291.27213074999997</v>
      </c>
      <c r="D99" s="270">
        <v>11.282568380000001</v>
      </c>
      <c r="E99" s="271">
        <v>302.55469912999996</v>
      </c>
    </row>
    <row r="100" spans="1:5" ht="12" customHeight="1" thickBot="1" x14ac:dyDescent="0.25">
      <c r="A100" s="278" t="s">
        <v>115</v>
      </c>
      <c r="B100" s="962"/>
      <c r="C100" s="963">
        <v>20293.742847579986</v>
      </c>
      <c r="D100" s="964">
        <v>14976.373024239996</v>
      </c>
      <c r="E100" s="279">
        <v>35270.11587181998</v>
      </c>
    </row>
    <row r="101" spans="1:5" ht="12" customHeight="1" x14ac:dyDescent="0.2"/>
    <row r="102" spans="1:5" ht="12" customHeight="1" x14ac:dyDescent="0.2">
      <c r="A102" s="280" t="s">
        <v>1632</v>
      </c>
    </row>
    <row r="103" spans="1:5" ht="12" customHeight="1" x14ac:dyDescent="0.2"/>
    <row r="104" spans="1:5" ht="12" customHeight="1" x14ac:dyDescent="0.2"/>
    <row r="105" spans="1:5" ht="12" customHeight="1" x14ac:dyDescent="0.2"/>
    <row r="106" spans="1:5" ht="12" customHeight="1" x14ac:dyDescent="0.2"/>
    <row r="107" spans="1:5" ht="15.75" customHeight="1" x14ac:dyDescent="0.2"/>
    <row r="108" spans="1:5" ht="12" customHeight="1" x14ac:dyDescent="0.2"/>
    <row r="109" spans="1:5" ht="12" customHeight="1" x14ac:dyDescent="0.2"/>
    <row r="110" spans="1:5" ht="12" customHeight="1" x14ac:dyDescent="0.2"/>
    <row r="111" spans="1:5" ht="12" customHeight="1" x14ac:dyDescent="0.2"/>
    <row r="112" spans="1:5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</sheetData>
  <mergeCells count="3">
    <mergeCell ref="A7:A8"/>
    <mergeCell ref="B7:B8"/>
    <mergeCell ref="C7:E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5" orientation="portrait" horizontalDpi="4294967294" r:id="rId1"/>
  <rowBreaks count="1" manualBreakCount="1">
    <brk id="68" max="10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85" workbookViewId="0"/>
  </sheetViews>
  <sheetFormatPr defaultRowHeight="12.75" x14ac:dyDescent="0.2"/>
  <cols>
    <col min="1" max="1" width="15.140625" style="240" customWidth="1"/>
    <col min="2" max="2" width="40.85546875" style="240" customWidth="1"/>
    <col min="3" max="3" width="36.85546875" style="240" customWidth="1"/>
    <col min="4" max="16384" width="9.140625" style="240"/>
  </cols>
  <sheetData>
    <row r="1" spans="1:4" ht="15.75" x14ac:dyDescent="0.25">
      <c r="A1" s="153" t="s">
        <v>1861</v>
      </c>
      <c r="B1" s="127"/>
    </row>
    <row r="2" spans="1:4" ht="12" customHeight="1" x14ac:dyDescent="0.25">
      <c r="A2" s="153"/>
      <c r="B2" s="127"/>
    </row>
    <row r="3" spans="1:4" ht="15.75" x14ac:dyDescent="0.25">
      <c r="A3" s="153" t="s">
        <v>3348</v>
      </c>
      <c r="B3" s="127"/>
    </row>
    <row r="4" spans="1:4" x14ac:dyDescent="0.2">
      <c r="A4" s="99"/>
      <c r="B4" s="260"/>
    </row>
    <row r="5" spans="1:4" ht="15.75" x14ac:dyDescent="0.2">
      <c r="A5" s="281" t="s">
        <v>3270</v>
      </c>
      <c r="B5" s="281"/>
    </row>
    <row r="6" spans="1:4" ht="16.5" thickBot="1" x14ac:dyDescent="0.25">
      <c r="A6" s="282"/>
      <c r="B6" s="282"/>
    </row>
    <row r="7" spans="1:4" s="286" customFormat="1" ht="13.5" thickBot="1" x14ac:dyDescent="0.25">
      <c r="A7" s="283" t="s">
        <v>1633</v>
      </c>
      <c r="B7" s="284" t="s">
        <v>1634</v>
      </c>
      <c r="C7" s="285" t="s">
        <v>1635</v>
      </c>
    </row>
    <row r="8" spans="1:4" x14ac:dyDescent="0.2">
      <c r="A8" s="287">
        <v>11</v>
      </c>
      <c r="B8" s="288" t="s">
        <v>1636</v>
      </c>
      <c r="C8" s="289">
        <v>291.45784807999996</v>
      </c>
    </row>
    <row r="9" spans="1:4" x14ac:dyDescent="0.2">
      <c r="A9" s="252">
        <v>12</v>
      </c>
      <c r="B9" s="290" t="s">
        <v>1637</v>
      </c>
      <c r="C9" s="291">
        <v>879.46891683000001</v>
      </c>
    </row>
    <row r="10" spans="1:4" x14ac:dyDescent="0.2">
      <c r="A10" s="252">
        <v>13</v>
      </c>
      <c r="B10" s="290" t="s">
        <v>1638</v>
      </c>
      <c r="C10" s="291">
        <v>486.01263650000004</v>
      </c>
    </row>
    <row r="11" spans="1:4" x14ac:dyDescent="0.2">
      <c r="A11" s="252">
        <v>14</v>
      </c>
      <c r="B11" s="290" t="s">
        <v>1639</v>
      </c>
      <c r="C11" s="291">
        <v>88.228962020000012</v>
      </c>
    </row>
    <row r="12" spans="1:4" ht="13.5" thickBot="1" x14ac:dyDescent="0.25">
      <c r="A12" s="292">
        <v>15</v>
      </c>
      <c r="B12" s="293" t="s">
        <v>1640</v>
      </c>
      <c r="C12" s="294">
        <v>4.2804785399999998</v>
      </c>
    </row>
    <row r="13" spans="1:4" ht="13.5" thickBot="1" x14ac:dyDescent="0.25">
      <c r="A13" s="295" t="s">
        <v>115</v>
      </c>
      <c r="B13" s="296"/>
      <c r="C13" s="297">
        <v>1749.4488419700001</v>
      </c>
      <c r="D13" s="298"/>
    </row>
    <row r="14" spans="1:4" x14ac:dyDescent="0.2">
      <c r="A14" s="127"/>
      <c r="B14" s="127"/>
    </row>
    <row r="15" spans="1:4" x14ac:dyDescent="0.2">
      <c r="A15" s="280" t="s">
        <v>1632</v>
      </c>
      <c r="B15" s="127"/>
    </row>
    <row r="16" spans="1:4" x14ac:dyDescent="0.2">
      <c r="A16" s="127"/>
      <c r="B16" s="127"/>
    </row>
  </sheetData>
  <pageMargins left="0.59055118110236227" right="0.59055118110236227" top="0.98425196850393704" bottom="0.78740157480314965" header="0.51181102362204722" footer="0.51181102362204722"/>
  <pageSetup paperSize="9" scale="99" orientation="portrait" horizontalDpi="204" verticalDpi="196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zoomScale="85" workbookViewId="0"/>
  </sheetViews>
  <sheetFormatPr defaultRowHeight="12.75" x14ac:dyDescent="0.2"/>
  <cols>
    <col min="1" max="1" width="52" style="240" customWidth="1"/>
    <col min="2" max="2" width="15.5703125" style="240" bestFit="1" customWidth="1"/>
    <col min="3" max="16384" width="9.140625" style="240"/>
  </cols>
  <sheetData>
    <row r="1" spans="1:3" ht="15.75" x14ac:dyDescent="0.25">
      <c r="A1" s="153" t="s">
        <v>1861</v>
      </c>
      <c r="B1" s="127"/>
    </row>
    <row r="2" spans="1:3" ht="12" customHeight="1" x14ac:dyDescent="0.25">
      <c r="A2" s="153"/>
      <c r="B2" s="127"/>
    </row>
    <row r="3" spans="1:3" ht="15.75" x14ac:dyDescent="0.25">
      <c r="A3" s="153" t="s">
        <v>3349</v>
      </c>
      <c r="B3" s="127"/>
    </row>
    <row r="4" spans="1:3" x14ac:dyDescent="0.2">
      <c r="A4" s="99"/>
      <c r="B4" s="127"/>
    </row>
    <row r="5" spans="1:3" ht="15.75" x14ac:dyDescent="0.25">
      <c r="A5" s="299" t="s">
        <v>3271</v>
      </c>
      <c r="B5" s="127"/>
    </row>
    <row r="6" spans="1:3" ht="16.5" thickBot="1" x14ac:dyDescent="0.3">
      <c r="A6" s="243"/>
      <c r="B6" s="127"/>
    </row>
    <row r="7" spans="1:3" ht="13.5" thickBot="1" x14ac:dyDescent="0.25">
      <c r="A7" s="300" t="s">
        <v>1641</v>
      </c>
      <c r="B7" s="301" t="s">
        <v>1449</v>
      </c>
    </row>
    <row r="8" spans="1:3" x14ac:dyDescent="0.2">
      <c r="A8" s="302" t="s">
        <v>1642</v>
      </c>
      <c r="B8" s="303">
        <v>152.69775459999954</v>
      </c>
      <c r="C8" s="298"/>
    </row>
    <row r="9" spans="1:3" x14ac:dyDescent="0.2">
      <c r="A9" s="304" t="s">
        <v>1643</v>
      </c>
      <c r="B9" s="305">
        <v>1533.4038586099996</v>
      </c>
      <c r="C9" s="298"/>
    </row>
    <row r="10" spans="1:3" x14ac:dyDescent="0.2">
      <c r="A10" s="304" t="s">
        <v>1644</v>
      </c>
      <c r="B10" s="305">
        <v>550.50514140999974</v>
      </c>
      <c r="C10" s="298"/>
    </row>
    <row r="11" spans="1:3" x14ac:dyDescent="0.2">
      <c r="A11" s="304" t="s">
        <v>1645</v>
      </c>
      <c r="B11" s="305">
        <v>186.31155911000019</v>
      </c>
      <c r="C11" s="298"/>
    </row>
    <row r="12" spans="1:3" x14ac:dyDescent="0.2">
      <c r="A12" s="304" t="s">
        <v>1646</v>
      </c>
      <c r="B12" s="305">
        <v>317.25139952000006</v>
      </c>
      <c r="C12" s="298"/>
    </row>
    <row r="13" spans="1:3" x14ac:dyDescent="0.2">
      <c r="A13" s="304" t="s">
        <v>1647</v>
      </c>
      <c r="B13" s="305">
        <v>83.322219720000049</v>
      </c>
      <c r="C13" s="298"/>
    </row>
    <row r="14" spans="1:3" x14ac:dyDescent="0.2">
      <c r="A14" s="304" t="s">
        <v>1648</v>
      </c>
      <c r="B14" s="305">
        <v>145.05252100000001</v>
      </c>
      <c r="C14" s="298"/>
    </row>
    <row r="15" spans="1:3" x14ac:dyDescent="0.2">
      <c r="A15" s="304" t="s">
        <v>1649</v>
      </c>
      <c r="B15" s="305">
        <v>102.15748459000008</v>
      </c>
      <c r="C15" s="298"/>
    </row>
    <row r="16" spans="1:3" x14ac:dyDescent="0.2">
      <c r="A16" s="304" t="s">
        <v>1650</v>
      </c>
      <c r="B16" s="305">
        <v>198.87578001000014</v>
      </c>
      <c r="C16" s="298"/>
    </row>
    <row r="17" spans="1:3" x14ac:dyDescent="0.2">
      <c r="A17" s="304" t="s">
        <v>1651</v>
      </c>
      <c r="B17" s="305">
        <v>208.48802971999999</v>
      </c>
      <c r="C17" s="298"/>
    </row>
    <row r="18" spans="1:3" x14ac:dyDescent="0.2">
      <c r="A18" s="304" t="s">
        <v>1652</v>
      </c>
      <c r="B18" s="305">
        <v>613.58840904000056</v>
      </c>
      <c r="C18" s="298"/>
    </row>
    <row r="19" spans="1:3" x14ac:dyDescent="0.2">
      <c r="A19" s="304" t="s">
        <v>1653</v>
      </c>
      <c r="B19" s="305">
        <v>186.02412952000009</v>
      </c>
      <c r="C19" s="298"/>
    </row>
    <row r="20" spans="1:3" x14ac:dyDescent="0.2">
      <c r="A20" s="304" t="s">
        <v>1654</v>
      </c>
      <c r="B20" s="305">
        <v>226.80267679999997</v>
      </c>
      <c r="C20" s="298"/>
    </row>
    <row r="21" spans="1:3" x14ac:dyDescent="0.2">
      <c r="A21" s="304" t="s">
        <v>1655</v>
      </c>
      <c r="B21" s="305">
        <v>0.96689535000000004</v>
      </c>
      <c r="C21" s="298"/>
    </row>
    <row r="22" spans="1:3" x14ac:dyDescent="0.2">
      <c r="A22" s="304" t="s">
        <v>1656</v>
      </c>
      <c r="B22" s="305">
        <v>0.21073500000000001</v>
      </c>
      <c r="C22" s="298"/>
    </row>
    <row r="23" spans="1:3" x14ac:dyDescent="0.2">
      <c r="A23" s="304" t="s">
        <v>1657</v>
      </c>
      <c r="B23" s="305">
        <v>100.92545976999999</v>
      </c>
      <c r="C23" s="298"/>
    </row>
    <row r="24" spans="1:3" ht="13.5" thickBot="1" x14ac:dyDescent="0.25">
      <c r="A24" s="306" t="s">
        <v>1658</v>
      </c>
      <c r="B24" s="307">
        <v>4.4284769599999994</v>
      </c>
      <c r="C24" s="298"/>
    </row>
    <row r="25" spans="1:3" ht="13.5" thickBot="1" x14ac:dyDescent="0.25">
      <c r="A25" s="308" t="s">
        <v>115</v>
      </c>
      <c r="B25" s="309">
        <f>SUM(B8:B24)</f>
        <v>4611.0125307300004</v>
      </c>
    </row>
    <row r="26" spans="1:3" x14ac:dyDescent="0.2">
      <c r="A26" s="127"/>
      <c r="B26" s="127"/>
    </row>
    <row r="27" spans="1:3" x14ac:dyDescent="0.2">
      <c r="A27" s="127"/>
      <c r="B27" s="260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6"/>
  <sheetViews>
    <sheetView zoomScale="85" zoomScaleNormal="85" workbookViewId="0"/>
  </sheetViews>
  <sheetFormatPr defaultRowHeight="15" x14ac:dyDescent="0.25"/>
  <cols>
    <col min="1" max="1" width="61.42578125" style="322" customWidth="1"/>
    <col min="2" max="2" width="17.42578125" style="35" customWidth="1"/>
    <col min="3" max="3" width="19.42578125" style="35" bestFit="1" customWidth="1"/>
    <col min="4" max="16384" width="9.140625" style="35"/>
  </cols>
  <sheetData>
    <row r="1" spans="1:3" s="240" customFormat="1" ht="15.75" x14ac:dyDescent="0.25">
      <c r="A1" s="310" t="s">
        <v>1861</v>
      </c>
      <c r="C1" s="35"/>
    </row>
    <row r="2" spans="1:3" s="240" customFormat="1" ht="12" customHeight="1" x14ac:dyDescent="0.25">
      <c r="A2" s="310"/>
      <c r="C2" s="35"/>
    </row>
    <row r="3" spans="1:3" s="240" customFormat="1" ht="15.75" x14ac:dyDescent="0.25">
      <c r="A3" s="310" t="s">
        <v>3349</v>
      </c>
      <c r="C3" s="35"/>
    </row>
    <row r="4" spans="1:3" s="240" customFormat="1" x14ac:dyDescent="0.25">
      <c r="A4" s="311"/>
      <c r="C4" s="35"/>
    </row>
    <row r="5" spans="1:3" s="240" customFormat="1" ht="15.75" x14ac:dyDescent="0.25">
      <c r="A5" s="299" t="s">
        <v>3272</v>
      </c>
      <c r="C5" s="35"/>
    </row>
    <row r="6" spans="1:3" ht="15.75" thickBot="1" x14ac:dyDescent="0.3">
      <c r="A6" s="312"/>
    </row>
    <row r="7" spans="1:3" ht="15.75" thickBot="1" x14ac:dyDescent="0.3">
      <c r="A7" s="313" t="s">
        <v>1641</v>
      </c>
      <c r="B7" s="314" t="s">
        <v>1449</v>
      </c>
    </row>
    <row r="8" spans="1:3" ht="12" customHeight="1" x14ac:dyDescent="0.25">
      <c r="A8" s="315" t="s">
        <v>1642</v>
      </c>
      <c r="B8" s="316">
        <v>152.69775460000011</v>
      </c>
    </row>
    <row r="9" spans="1:3" ht="12" customHeight="1" x14ac:dyDescent="0.25">
      <c r="A9" s="317" t="s">
        <v>1659</v>
      </c>
      <c r="B9" s="316">
        <v>92.109121610000017</v>
      </c>
    </row>
    <row r="10" spans="1:3" ht="12" customHeight="1" x14ac:dyDescent="0.25">
      <c r="A10" s="317" t="s">
        <v>1660</v>
      </c>
      <c r="B10" s="316">
        <v>29.332908009999997</v>
      </c>
    </row>
    <row r="11" spans="1:3" ht="12" customHeight="1" x14ac:dyDescent="0.25">
      <c r="A11" s="318" t="s">
        <v>1661</v>
      </c>
      <c r="B11" s="316">
        <v>26.253873909999996</v>
      </c>
    </row>
    <row r="12" spans="1:3" ht="12" customHeight="1" x14ac:dyDescent="0.25">
      <c r="A12" s="319" t="s">
        <v>1643</v>
      </c>
      <c r="B12" s="316">
        <v>1533.4038586100007</v>
      </c>
    </row>
    <row r="13" spans="1:3" ht="12" customHeight="1" x14ac:dyDescent="0.25">
      <c r="A13" s="317" t="s">
        <v>1662</v>
      </c>
      <c r="B13" s="316">
        <v>1157.6704544400018</v>
      </c>
    </row>
    <row r="14" spans="1:3" ht="12" customHeight="1" x14ac:dyDescent="0.25">
      <c r="A14" s="317" t="s">
        <v>1663</v>
      </c>
      <c r="B14" s="316">
        <v>303.65419245999999</v>
      </c>
    </row>
    <row r="15" spans="1:3" ht="12" customHeight="1" x14ac:dyDescent="0.25">
      <c r="A15" s="317" t="s">
        <v>1664</v>
      </c>
      <c r="B15" s="316">
        <v>39.164734929999995</v>
      </c>
    </row>
    <row r="16" spans="1:3" ht="12" customHeight="1" x14ac:dyDescent="0.25">
      <c r="A16" s="317" t="s">
        <v>1665</v>
      </c>
      <c r="B16" s="316">
        <v>18.162971459999994</v>
      </c>
    </row>
    <row r="17" spans="1:2" ht="12" customHeight="1" x14ac:dyDescent="0.25">
      <c r="A17" s="317" t="s">
        <v>1666</v>
      </c>
      <c r="B17" s="316">
        <v>12.813321590000003</v>
      </c>
    </row>
    <row r="18" spans="1:2" ht="12" customHeight="1" x14ac:dyDescent="0.25">
      <c r="A18" s="317" t="s">
        <v>1667</v>
      </c>
      <c r="B18" s="316">
        <v>1.66093157</v>
      </c>
    </row>
    <row r="19" spans="1:2" ht="12" customHeight="1" x14ac:dyDescent="0.25">
      <c r="A19" s="319" t="s">
        <v>1644</v>
      </c>
      <c r="B19" s="316">
        <v>550.50514140999974</v>
      </c>
    </row>
    <row r="20" spans="1:2" ht="12" customHeight="1" x14ac:dyDescent="0.25">
      <c r="A20" s="317" t="s">
        <v>1668</v>
      </c>
      <c r="B20" s="316">
        <v>355.01248707999986</v>
      </c>
    </row>
    <row r="21" spans="1:2" ht="12" customHeight="1" x14ac:dyDescent="0.25">
      <c r="A21" s="317" t="s">
        <v>1669</v>
      </c>
      <c r="B21" s="316">
        <v>100.44960740999996</v>
      </c>
    </row>
    <row r="22" spans="1:2" ht="12" customHeight="1" x14ac:dyDescent="0.25">
      <c r="A22" s="318" t="s">
        <v>1670</v>
      </c>
      <c r="B22" s="316">
        <v>95.043046919999966</v>
      </c>
    </row>
    <row r="23" spans="1:2" ht="12" customHeight="1" x14ac:dyDescent="0.25">
      <c r="A23" s="319" t="s">
        <v>1671</v>
      </c>
      <c r="B23" s="316">
        <v>186.31155911000005</v>
      </c>
    </row>
    <row r="24" spans="1:2" ht="12" customHeight="1" x14ac:dyDescent="0.25">
      <c r="A24" s="318" t="s">
        <v>1672</v>
      </c>
      <c r="B24" s="316">
        <v>162.0278408799999</v>
      </c>
    </row>
    <row r="25" spans="1:2" ht="12" customHeight="1" x14ac:dyDescent="0.25">
      <c r="A25" s="317" t="s">
        <v>1673</v>
      </c>
      <c r="B25" s="316">
        <v>11.563520099999998</v>
      </c>
    </row>
    <row r="26" spans="1:2" ht="12" customHeight="1" x14ac:dyDescent="0.25">
      <c r="A26" s="317" t="s">
        <v>1674</v>
      </c>
      <c r="B26" s="316">
        <v>5.226422E-2</v>
      </c>
    </row>
    <row r="27" spans="1:2" ht="12" customHeight="1" x14ac:dyDescent="0.25">
      <c r="A27" s="317" t="s">
        <v>1675</v>
      </c>
      <c r="B27" s="316">
        <v>1.2264635900000003</v>
      </c>
    </row>
    <row r="28" spans="1:2" ht="12" customHeight="1" x14ac:dyDescent="0.25">
      <c r="A28" s="319" t="s">
        <v>1646</v>
      </c>
      <c r="B28" s="316">
        <v>317.25139952000006</v>
      </c>
    </row>
    <row r="29" spans="1:2" ht="12" customHeight="1" x14ac:dyDescent="0.25">
      <c r="A29" s="317" t="s">
        <v>1676</v>
      </c>
      <c r="B29" s="316">
        <v>159.91821528</v>
      </c>
    </row>
    <row r="30" spans="1:2" ht="12" customHeight="1" x14ac:dyDescent="0.25">
      <c r="A30" s="318" t="s">
        <v>1677</v>
      </c>
      <c r="B30" s="316">
        <v>1.41149806</v>
      </c>
    </row>
    <row r="31" spans="1:2" ht="12" customHeight="1" x14ac:dyDescent="0.25">
      <c r="A31" s="317" t="s">
        <v>1678</v>
      </c>
      <c r="B31" s="316">
        <v>67.425663310000004</v>
      </c>
    </row>
    <row r="32" spans="1:2" ht="12" customHeight="1" x14ac:dyDescent="0.25">
      <c r="A32" s="317" t="s">
        <v>1679</v>
      </c>
      <c r="B32" s="316">
        <v>50.654733540000002</v>
      </c>
    </row>
    <row r="33" spans="1:2" ht="12" customHeight="1" x14ac:dyDescent="0.25">
      <c r="A33" s="318" t="s">
        <v>1674</v>
      </c>
      <c r="B33" s="316">
        <v>0.63551405000000005</v>
      </c>
    </row>
    <row r="34" spans="1:2" ht="12" customHeight="1" x14ac:dyDescent="0.25">
      <c r="A34" s="317" t="s">
        <v>1680</v>
      </c>
      <c r="B34" s="316">
        <v>35.057410390000001</v>
      </c>
    </row>
    <row r="35" spans="1:2" ht="12" customHeight="1" x14ac:dyDescent="0.25">
      <c r="A35" s="319" t="s">
        <v>1681</v>
      </c>
      <c r="B35" s="316">
        <v>83.322219719999993</v>
      </c>
    </row>
    <row r="36" spans="1:2" ht="12" customHeight="1" x14ac:dyDescent="0.25">
      <c r="A36" s="317" t="s">
        <v>1682</v>
      </c>
      <c r="B36" s="316">
        <v>78.096407060000018</v>
      </c>
    </row>
    <row r="37" spans="1:2" ht="12" customHeight="1" x14ac:dyDescent="0.25">
      <c r="A37" s="317" t="s">
        <v>1683</v>
      </c>
      <c r="B37" s="316">
        <v>3.1922244700000011</v>
      </c>
    </row>
    <row r="38" spans="1:2" ht="12" customHeight="1" x14ac:dyDescent="0.25">
      <c r="A38" s="317" t="s">
        <v>1684</v>
      </c>
      <c r="B38" s="316">
        <v>1.1195583299999996</v>
      </c>
    </row>
    <row r="39" spans="1:2" ht="12" customHeight="1" x14ac:dyDescent="0.25">
      <c r="A39" s="317" t="s">
        <v>1685</v>
      </c>
      <c r="B39" s="316">
        <v>0.66716693000000016</v>
      </c>
    </row>
    <row r="40" spans="1:2" ht="12" customHeight="1" x14ac:dyDescent="0.25">
      <c r="A40" s="319" t="s">
        <v>1648</v>
      </c>
      <c r="B40" s="316">
        <v>145.05252100000016</v>
      </c>
    </row>
    <row r="41" spans="1:2" ht="12" customHeight="1" x14ac:dyDescent="0.25">
      <c r="A41" s="317" t="s">
        <v>1686</v>
      </c>
      <c r="B41" s="316">
        <v>105.38724049000007</v>
      </c>
    </row>
    <row r="42" spans="1:2" ht="12" customHeight="1" x14ac:dyDescent="0.25">
      <c r="A42" s="317" t="s">
        <v>1687</v>
      </c>
      <c r="B42" s="316">
        <v>22.488017249999999</v>
      </c>
    </row>
    <row r="43" spans="1:2" ht="12" customHeight="1" x14ac:dyDescent="0.25">
      <c r="A43" s="317" t="s">
        <v>1688</v>
      </c>
      <c r="B43" s="316">
        <v>11.46653626</v>
      </c>
    </row>
    <row r="44" spans="1:2" ht="12" customHeight="1" x14ac:dyDescent="0.25">
      <c r="A44" s="317" t="s">
        <v>1689</v>
      </c>
      <c r="B44" s="316">
        <v>3.9176340000000001</v>
      </c>
    </row>
    <row r="45" spans="1:2" ht="12" customHeight="1" x14ac:dyDescent="0.25">
      <c r="A45" s="319" t="s">
        <v>1649</v>
      </c>
      <c r="B45" s="316">
        <v>102.15748459000001</v>
      </c>
    </row>
    <row r="46" spans="1:2" ht="12" customHeight="1" x14ac:dyDescent="0.25">
      <c r="A46" s="317" t="s">
        <v>1690</v>
      </c>
      <c r="B46" s="316">
        <v>86.016662190000034</v>
      </c>
    </row>
    <row r="47" spans="1:2" ht="12" customHeight="1" x14ac:dyDescent="0.25">
      <c r="A47" s="317" t="s">
        <v>1691</v>
      </c>
      <c r="B47" s="316">
        <v>5.9040660000000003</v>
      </c>
    </row>
    <row r="48" spans="1:2" ht="12" customHeight="1" x14ac:dyDescent="0.25">
      <c r="A48" s="317" t="s">
        <v>1692</v>
      </c>
      <c r="B48" s="316">
        <v>5.6620950000000008</v>
      </c>
    </row>
    <row r="49" spans="1:2" ht="12" customHeight="1" x14ac:dyDescent="0.25">
      <c r="A49" s="317" t="s">
        <v>1687</v>
      </c>
      <c r="B49" s="316">
        <v>4.2647971199999999</v>
      </c>
    </row>
    <row r="50" spans="1:2" ht="12" customHeight="1" x14ac:dyDescent="0.25">
      <c r="A50" s="319" t="s">
        <v>1650</v>
      </c>
      <c r="B50" s="316">
        <v>198.87578000999997</v>
      </c>
    </row>
    <row r="51" spans="1:2" ht="12" customHeight="1" x14ac:dyDescent="0.25">
      <c r="A51" s="317" t="s">
        <v>1693</v>
      </c>
      <c r="B51" s="316">
        <v>102.87405854999999</v>
      </c>
    </row>
    <row r="52" spans="1:2" ht="12" customHeight="1" x14ac:dyDescent="0.25">
      <c r="A52" s="317" t="s">
        <v>1694</v>
      </c>
      <c r="B52" s="316">
        <v>3.2837635600000001</v>
      </c>
    </row>
    <row r="53" spans="1:2" ht="12" customHeight="1" x14ac:dyDescent="0.25">
      <c r="A53" s="317" t="s">
        <v>1695</v>
      </c>
      <c r="B53" s="316">
        <v>76.887487399999998</v>
      </c>
    </row>
    <row r="54" spans="1:2" ht="12" customHeight="1" x14ac:dyDescent="0.25">
      <c r="A54" s="317" t="s">
        <v>1696</v>
      </c>
      <c r="B54" s="316">
        <v>4.8379192400000006</v>
      </c>
    </row>
    <row r="55" spans="1:2" ht="12" customHeight="1" x14ac:dyDescent="0.25">
      <c r="A55" s="317" t="s">
        <v>1697</v>
      </c>
      <c r="B55" s="316">
        <v>1.3348</v>
      </c>
    </row>
    <row r="56" spans="1:2" ht="12" customHeight="1" x14ac:dyDescent="0.25">
      <c r="A56" s="317" t="s">
        <v>1698</v>
      </c>
      <c r="B56" s="316">
        <v>0.93033801999999988</v>
      </c>
    </row>
    <row r="57" spans="1:2" ht="12" customHeight="1" x14ac:dyDescent="0.25">
      <c r="A57" s="317" t="s">
        <v>1699</v>
      </c>
      <c r="B57" s="316">
        <v>0.72485799999999989</v>
      </c>
    </row>
    <row r="58" spans="1:2" ht="12" customHeight="1" x14ac:dyDescent="0.25">
      <c r="A58" s="317" t="s">
        <v>1700</v>
      </c>
      <c r="B58" s="316">
        <v>7.8549802399999988</v>
      </c>
    </row>
    <row r="59" spans="1:2" ht="12" customHeight="1" x14ac:dyDescent="0.25">
      <c r="A59" s="319" t="s">
        <v>1651</v>
      </c>
      <c r="B59" s="316">
        <v>208.48802971999999</v>
      </c>
    </row>
    <row r="60" spans="1:2" ht="12" customHeight="1" x14ac:dyDescent="0.25">
      <c r="A60" s="318" t="s">
        <v>1701</v>
      </c>
      <c r="B60" s="316">
        <v>133.98875262999999</v>
      </c>
    </row>
    <row r="61" spans="1:2" ht="12" customHeight="1" x14ac:dyDescent="0.25">
      <c r="A61" s="317" t="s">
        <v>1702</v>
      </c>
      <c r="B61" s="316">
        <v>48.432261269999998</v>
      </c>
    </row>
    <row r="62" spans="1:2" ht="12" customHeight="1" x14ac:dyDescent="0.25">
      <c r="A62" s="317" t="s">
        <v>1687</v>
      </c>
      <c r="B62" s="316">
        <v>10.845092030000004</v>
      </c>
    </row>
    <row r="63" spans="1:2" ht="12" customHeight="1" x14ac:dyDescent="0.25">
      <c r="A63" s="317" t="s">
        <v>1703</v>
      </c>
      <c r="B63" s="316">
        <v>6.6216435699999989</v>
      </c>
    </row>
    <row r="64" spans="1:2" ht="12" customHeight="1" x14ac:dyDescent="0.25">
      <c r="A64" s="319" t="s">
        <v>1652</v>
      </c>
      <c r="B64" s="316">
        <v>613.58840904000033</v>
      </c>
    </row>
    <row r="65" spans="1:2" ht="12" customHeight="1" x14ac:dyDescent="0.25">
      <c r="A65" s="317" t="s">
        <v>1704</v>
      </c>
      <c r="B65" s="316">
        <v>331.45123357000011</v>
      </c>
    </row>
    <row r="66" spans="1:2" ht="12" customHeight="1" x14ac:dyDescent="0.25">
      <c r="A66" s="317" t="s">
        <v>1705</v>
      </c>
      <c r="B66" s="316">
        <v>237.63519941999999</v>
      </c>
    </row>
    <row r="67" spans="1:2" ht="12" customHeight="1" x14ac:dyDescent="0.25">
      <c r="A67" s="317" t="s">
        <v>1706</v>
      </c>
      <c r="B67" s="316">
        <v>23.803142300000001</v>
      </c>
    </row>
    <row r="68" spans="1:2" ht="12" customHeight="1" x14ac:dyDescent="0.25">
      <c r="A68" s="317" t="s">
        <v>1707</v>
      </c>
      <c r="B68" s="316">
        <v>4.5392125999999999</v>
      </c>
    </row>
    <row r="69" spans="1:2" ht="12" customHeight="1" x14ac:dyDescent="0.25">
      <c r="A69" s="317" t="s">
        <v>1708</v>
      </c>
      <c r="B69" s="316">
        <v>0.6393818200000001</v>
      </c>
    </row>
    <row r="70" spans="1:2" ht="12" customHeight="1" x14ac:dyDescent="0.25">
      <c r="A70" s="317" t="s">
        <v>1709</v>
      </c>
      <c r="B70" s="316">
        <v>0.35577877000000002</v>
      </c>
    </row>
    <row r="71" spans="1:2" ht="12" customHeight="1" x14ac:dyDescent="0.25">
      <c r="A71" s="318" t="s">
        <v>1710</v>
      </c>
      <c r="B71" s="316">
        <v>11.41460425</v>
      </c>
    </row>
    <row r="72" spans="1:2" ht="12" customHeight="1" x14ac:dyDescent="0.25">
      <c r="A72" s="318" t="s">
        <v>1711</v>
      </c>
      <c r="B72" s="316">
        <v>0.7225919999999999</v>
      </c>
    </row>
    <row r="73" spans="1:2" ht="12" customHeight="1" x14ac:dyDescent="0.25">
      <c r="A73" s="318" t="s">
        <v>1712</v>
      </c>
      <c r="B73" s="316">
        <v>0.60924100000000003</v>
      </c>
    </row>
    <row r="74" spans="1:2" ht="12" customHeight="1" x14ac:dyDescent="0.25">
      <c r="A74" s="319" t="s">
        <v>1653</v>
      </c>
      <c r="B74" s="316">
        <v>186.02412952000032</v>
      </c>
    </row>
    <row r="75" spans="1:2" ht="12" customHeight="1" x14ac:dyDescent="0.25">
      <c r="A75" s="317" t="s">
        <v>1713</v>
      </c>
      <c r="B75" s="316">
        <v>49.566439690000003</v>
      </c>
    </row>
    <row r="76" spans="1:2" ht="12" customHeight="1" x14ac:dyDescent="0.25">
      <c r="A76" s="317" t="s">
        <v>1714</v>
      </c>
      <c r="B76" s="316">
        <v>37.453325429999985</v>
      </c>
    </row>
    <row r="77" spans="1:2" ht="12" customHeight="1" x14ac:dyDescent="0.25">
      <c r="A77" s="317" t="s">
        <v>1715</v>
      </c>
      <c r="B77" s="316">
        <v>19.301054430000001</v>
      </c>
    </row>
    <row r="78" spans="1:2" ht="12" customHeight="1" x14ac:dyDescent="0.25">
      <c r="A78" s="317" t="s">
        <v>1716</v>
      </c>
      <c r="B78" s="316">
        <v>22.220693579999999</v>
      </c>
    </row>
    <row r="79" spans="1:2" ht="12" customHeight="1" x14ac:dyDescent="0.25">
      <c r="A79" s="317" t="s">
        <v>1717</v>
      </c>
      <c r="B79" s="316">
        <v>20.557751579999998</v>
      </c>
    </row>
    <row r="80" spans="1:2" ht="12" customHeight="1" x14ac:dyDescent="0.25">
      <c r="A80" s="317" t="s">
        <v>1718</v>
      </c>
      <c r="B80" s="316">
        <v>15.564375039999998</v>
      </c>
    </row>
    <row r="81" spans="1:2" ht="12" customHeight="1" x14ac:dyDescent="0.25">
      <c r="A81" s="317" t="s">
        <v>1719</v>
      </c>
      <c r="B81" s="316">
        <v>6.9697181599999984</v>
      </c>
    </row>
    <row r="82" spans="1:2" ht="12" customHeight="1" x14ac:dyDescent="0.25">
      <c r="A82" s="317" t="s">
        <v>1720</v>
      </c>
      <c r="B82" s="316">
        <v>4.2481208900000009</v>
      </c>
    </row>
    <row r="83" spans="1:2" ht="12" customHeight="1" x14ac:dyDescent="0.25">
      <c r="A83" s="319" t="s">
        <v>1654</v>
      </c>
      <c r="B83" s="316">
        <v>226.80267679999997</v>
      </c>
    </row>
    <row r="84" spans="1:2" ht="12" customHeight="1" x14ac:dyDescent="0.25">
      <c r="A84" s="317" t="s">
        <v>1721</v>
      </c>
      <c r="B84" s="316">
        <v>110.31647266999998</v>
      </c>
    </row>
    <row r="85" spans="1:2" ht="12" customHeight="1" x14ac:dyDescent="0.25">
      <c r="A85" s="317" t="s">
        <v>1722</v>
      </c>
      <c r="B85" s="316">
        <v>93.85022146</v>
      </c>
    </row>
    <row r="86" spans="1:2" ht="12" customHeight="1" x14ac:dyDescent="0.25">
      <c r="A86" s="317" t="s">
        <v>1723</v>
      </c>
      <c r="B86" s="316">
        <v>8.8164306399999983</v>
      </c>
    </row>
    <row r="87" spans="1:2" ht="12" customHeight="1" x14ac:dyDescent="0.25">
      <c r="A87" s="317" t="s">
        <v>1724</v>
      </c>
      <c r="B87" s="316">
        <v>3.6677810000000002</v>
      </c>
    </row>
    <row r="88" spans="1:2" ht="12" customHeight="1" x14ac:dyDescent="0.25">
      <c r="A88" s="317" t="s">
        <v>1725</v>
      </c>
      <c r="B88" s="316">
        <v>1.8258795000000001</v>
      </c>
    </row>
    <row r="89" spans="1:2" ht="12" customHeight="1" x14ac:dyDescent="0.25">
      <c r="A89" s="319" t="s">
        <v>1655</v>
      </c>
      <c r="B89" s="316">
        <v>0.96689535000000004</v>
      </c>
    </row>
    <row r="90" spans="1:2" ht="12" customHeight="1" x14ac:dyDescent="0.25">
      <c r="A90" s="317" t="s">
        <v>1726</v>
      </c>
      <c r="B90" s="316">
        <v>0.88029135999999997</v>
      </c>
    </row>
    <row r="91" spans="1:2" ht="12" customHeight="1" x14ac:dyDescent="0.25">
      <c r="A91" s="317" t="s">
        <v>1727</v>
      </c>
      <c r="B91" s="316">
        <v>6.4101989999999998E-2</v>
      </c>
    </row>
    <row r="92" spans="1:2" ht="12" customHeight="1" x14ac:dyDescent="0.25">
      <c r="A92" s="319" t="s">
        <v>1656</v>
      </c>
      <c r="B92" s="316">
        <v>0.21073500000000001</v>
      </c>
    </row>
    <row r="93" spans="1:2" ht="12" customHeight="1" x14ac:dyDescent="0.25">
      <c r="A93" s="317" t="s">
        <v>1728</v>
      </c>
      <c r="B93" s="316">
        <v>0.183975</v>
      </c>
    </row>
    <row r="94" spans="1:2" ht="12" customHeight="1" x14ac:dyDescent="0.25">
      <c r="A94" s="317" t="s">
        <v>1729</v>
      </c>
      <c r="B94" s="316">
        <v>2.6759999999999999E-2</v>
      </c>
    </row>
    <row r="95" spans="1:2" ht="12" customHeight="1" x14ac:dyDescent="0.25">
      <c r="A95" s="319" t="s">
        <v>1657</v>
      </c>
      <c r="B95" s="316">
        <v>100.92545976999999</v>
      </c>
    </row>
    <row r="96" spans="1:2" ht="12" customHeight="1" x14ac:dyDescent="0.25">
      <c r="A96" s="317" t="s">
        <v>1730</v>
      </c>
      <c r="B96" s="316">
        <v>41.481432220000009</v>
      </c>
    </row>
    <row r="97" spans="1:2" ht="12" customHeight="1" x14ac:dyDescent="0.25">
      <c r="A97" s="317" t="s">
        <v>1731</v>
      </c>
      <c r="B97" s="316">
        <v>59.382756170000008</v>
      </c>
    </row>
    <row r="98" spans="1:2" ht="12" customHeight="1" x14ac:dyDescent="0.25">
      <c r="A98" s="319" t="s">
        <v>1658</v>
      </c>
      <c r="B98" s="316">
        <v>4.4284769600000011</v>
      </c>
    </row>
    <row r="99" spans="1:2" ht="12" customHeight="1" x14ac:dyDescent="0.25">
      <c r="A99" s="317" t="s">
        <v>1732</v>
      </c>
      <c r="B99" s="316">
        <v>1.5380245799999996</v>
      </c>
    </row>
    <row r="100" spans="1:2" ht="12" customHeight="1" x14ac:dyDescent="0.25">
      <c r="A100" s="317" t="s">
        <v>1733</v>
      </c>
      <c r="B100" s="316">
        <v>0.65260678000000005</v>
      </c>
    </row>
    <row r="101" spans="1:2" ht="12" customHeight="1" x14ac:dyDescent="0.25">
      <c r="A101" s="317" t="s">
        <v>1687</v>
      </c>
      <c r="B101" s="316">
        <v>1.06927109</v>
      </c>
    </row>
    <row r="102" spans="1:2" ht="12" customHeight="1" x14ac:dyDescent="0.25">
      <c r="A102" s="317" t="s">
        <v>1734</v>
      </c>
      <c r="B102" s="316">
        <v>0.48440999000000007</v>
      </c>
    </row>
    <row r="103" spans="1:2" ht="12" customHeight="1" x14ac:dyDescent="0.25">
      <c r="A103" s="317" t="s">
        <v>1735</v>
      </c>
      <c r="B103" s="316">
        <v>0.14757649</v>
      </c>
    </row>
    <row r="104" spans="1:2" ht="12" customHeight="1" thickBot="1" x14ac:dyDescent="0.3">
      <c r="A104" s="320" t="s">
        <v>1736</v>
      </c>
      <c r="B104" s="321">
        <v>1.94586828</v>
      </c>
    </row>
    <row r="105" spans="1:2" x14ac:dyDescent="0.25">
      <c r="A105" s="312"/>
    </row>
    <row r="106" spans="1:2" x14ac:dyDescent="0.25">
      <c r="A106" s="312"/>
    </row>
  </sheetData>
  <pageMargins left="0.9055118110236221" right="0.70866141732283472" top="0.19685039370078741" bottom="0.19685039370078741" header="0.31496062992125984" footer="0.31496062992125984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="85" workbookViewId="0"/>
  </sheetViews>
  <sheetFormatPr defaultRowHeight="12.75" x14ac:dyDescent="0.2"/>
  <cols>
    <col min="1" max="1" width="13.7109375" style="240" customWidth="1"/>
    <col min="2" max="2" width="28.85546875" style="240" customWidth="1"/>
    <col min="3" max="3" width="13.28515625" style="240" customWidth="1"/>
    <col min="4" max="4" width="16.42578125" style="240" customWidth="1"/>
    <col min="5" max="16384" width="9.140625" style="240"/>
  </cols>
  <sheetData>
    <row r="1" spans="1:7" ht="15.75" x14ac:dyDescent="0.25">
      <c r="A1" s="153" t="s">
        <v>1861</v>
      </c>
      <c r="B1" s="127"/>
      <c r="C1" s="127"/>
      <c r="D1" s="127"/>
      <c r="E1" s="127"/>
      <c r="F1" s="127"/>
      <c r="G1" s="127"/>
    </row>
    <row r="2" spans="1:7" ht="12" customHeight="1" x14ac:dyDescent="0.25">
      <c r="A2" s="153"/>
      <c r="B2" s="127"/>
      <c r="C2" s="127"/>
      <c r="D2" s="127"/>
      <c r="E2" s="127"/>
      <c r="F2" s="127"/>
      <c r="G2" s="127"/>
    </row>
    <row r="3" spans="1:7" ht="15.75" x14ac:dyDescent="0.25">
      <c r="A3" s="153" t="s">
        <v>3349</v>
      </c>
      <c r="B3" s="127"/>
      <c r="C3" s="127"/>
      <c r="D3" s="127"/>
      <c r="E3" s="127"/>
      <c r="F3" s="127"/>
      <c r="G3" s="127"/>
    </row>
    <row r="4" spans="1:7" x14ac:dyDescent="0.2">
      <c r="A4" s="99"/>
      <c r="B4" s="259"/>
      <c r="C4" s="260"/>
      <c r="D4" s="127"/>
      <c r="E4" s="127"/>
      <c r="F4" s="127"/>
      <c r="G4" s="127"/>
    </row>
    <row r="5" spans="1:7" ht="15.75" x14ac:dyDescent="0.2">
      <c r="A5" s="265" t="s">
        <v>3273</v>
      </c>
      <c r="B5" s="323"/>
      <c r="C5" s="323"/>
      <c r="D5" s="127"/>
      <c r="E5" s="127"/>
      <c r="F5" s="127"/>
      <c r="G5" s="127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40" t="s">
        <v>1737</v>
      </c>
      <c r="B7" s="127"/>
      <c r="C7" s="127"/>
      <c r="D7" s="127"/>
      <c r="E7" s="127"/>
      <c r="F7" s="127"/>
      <c r="G7" s="127"/>
    </row>
    <row r="8" spans="1:7" ht="13.5" thickBot="1" x14ac:dyDescent="0.25">
      <c r="A8" s="140"/>
      <c r="B8" s="127"/>
      <c r="C8" s="127"/>
      <c r="D8" s="127"/>
      <c r="E8" s="127"/>
      <c r="F8" s="127"/>
      <c r="G8" s="127"/>
    </row>
    <row r="9" spans="1:7" ht="13.5" thickBot="1" x14ac:dyDescent="0.25">
      <c r="A9" s="324" t="s">
        <v>378</v>
      </c>
      <c r="B9" s="325" t="s">
        <v>0</v>
      </c>
      <c r="C9" s="326" t="s">
        <v>1738</v>
      </c>
      <c r="D9" s="144"/>
      <c r="E9" s="127"/>
      <c r="F9" s="127"/>
      <c r="G9" s="127"/>
    </row>
    <row r="10" spans="1:7" ht="12.75" customHeight="1" x14ac:dyDescent="0.2">
      <c r="A10" s="1080" t="s">
        <v>3350</v>
      </c>
      <c r="B10" s="327" t="s">
        <v>118</v>
      </c>
      <c r="C10" s="328" t="s">
        <v>1739</v>
      </c>
      <c r="D10" s="329">
        <v>7453</v>
      </c>
      <c r="E10" s="127"/>
      <c r="F10" s="127"/>
      <c r="G10" s="127"/>
    </row>
    <row r="11" spans="1:7" x14ac:dyDescent="0.2">
      <c r="A11" s="1081"/>
      <c r="B11" s="330" t="s">
        <v>1740</v>
      </c>
      <c r="C11" s="331" t="s">
        <v>1741</v>
      </c>
      <c r="D11" s="332">
        <v>78347.29959000001</v>
      </c>
      <c r="E11" s="260"/>
      <c r="F11" s="260"/>
      <c r="G11" s="127"/>
    </row>
    <row r="12" spans="1:7" x14ac:dyDescent="0.2">
      <c r="A12" s="1081"/>
      <c r="B12" s="330" t="s">
        <v>1742</v>
      </c>
      <c r="C12" s="331" t="s">
        <v>1741</v>
      </c>
      <c r="D12" s="332">
        <v>2931.5416700000001</v>
      </c>
      <c r="E12" s="260"/>
      <c r="F12" s="260"/>
      <c r="G12" s="127"/>
    </row>
    <row r="13" spans="1:7" ht="13.5" thickBot="1" x14ac:dyDescent="0.25">
      <c r="A13" s="1082"/>
      <c r="B13" s="333" t="s">
        <v>1743</v>
      </c>
      <c r="C13" s="334" t="s">
        <v>1741</v>
      </c>
      <c r="D13" s="335">
        <v>88731.841260000016</v>
      </c>
      <c r="E13" s="260"/>
      <c r="F13" s="260"/>
      <c r="G13" s="127"/>
    </row>
    <row r="14" spans="1:7" ht="12.75" customHeight="1" x14ac:dyDescent="0.2">
      <c r="A14" s="1080" t="s">
        <v>3351</v>
      </c>
      <c r="B14" s="327" t="s">
        <v>118</v>
      </c>
      <c r="C14" s="328" t="s">
        <v>1739</v>
      </c>
      <c r="D14" s="329">
        <v>322</v>
      </c>
      <c r="E14" s="260"/>
      <c r="F14" s="260"/>
      <c r="G14" s="127"/>
    </row>
    <row r="15" spans="1:7" x14ac:dyDescent="0.2">
      <c r="A15" s="1081"/>
      <c r="B15" s="330" t="s">
        <v>1740</v>
      </c>
      <c r="C15" s="331" t="s">
        <v>1741</v>
      </c>
      <c r="D15" s="336">
        <v>43094.521500000003</v>
      </c>
      <c r="E15" s="260"/>
      <c r="F15" s="260"/>
      <c r="G15" s="127"/>
    </row>
    <row r="16" spans="1:7" x14ac:dyDescent="0.2">
      <c r="A16" s="1081"/>
      <c r="B16" s="330" t="s">
        <v>1742</v>
      </c>
      <c r="C16" s="331" t="s">
        <v>1741</v>
      </c>
      <c r="D16" s="336">
        <v>6497.1647100000009</v>
      </c>
      <c r="E16" s="260"/>
      <c r="F16" s="260"/>
      <c r="G16" s="127"/>
    </row>
    <row r="17" spans="1:7" ht="13.5" thickBot="1" x14ac:dyDescent="0.25">
      <c r="A17" s="1082"/>
      <c r="B17" s="333" t="s">
        <v>1743</v>
      </c>
      <c r="C17" s="334" t="s">
        <v>1741</v>
      </c>
      <c r="D17" s="335">
        <v>49913.68621</v>
      </c>
      <c r="E17" s="260"/>
      <c r="F17" s="260"/>
      <c r="G17" s="127"/>
    </row>
    <row r="18" spans="1:7" x14ac:dyDescent="0.2">
      <c r="A18" s="127"/>
      <c r="B18" s="127"/>
      <c r="C18" s="127"/>
      <c r="D18" s="127"/>
      <c r="E18" s="127"/>
      <c r="F18" s="127"/>
      <c r="G18" s="127"/>
    </row>
    <row r="19" spans="1:7" x14ac:dyDescent="0.2">
      <c r="A19" s="127"/>
      <c r="B19" s="127"/>
      <c r="C19" s="127"/>
      <c r="D19" s="127"/>
      <c r="E19" s="127"/>
      <c r="F19" s="127"/>
      <c r="G19" s="127"/>
    </row>
  </sheetData>
  <mergeCells count="2">
    <mergeCell ref="A10:A13"/>
    <mergeCell ref="A14:A17"/>
  </mergeCells>
  <pageMargins left="0.78740157480314965" right="0.78740157480314965" top="0.98425196850393704" bottom="0.98425196850393704" header="0.51181102362204722" footer="0.51181102362204722"/>
  <pageSetup paperSize="9" scale="68" orientation="portrait" horizont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85" zoomScaleNormal="85" workbookViewId="0"/>
  </sheetViews>
  <sheetFormatPr defaultRowHeight="12.75" x14ac:dyDescent="0.2"/>
  <cols>
    <col min="1" max="1" width="64.5703125" style="240" customWidth="1"/>
    <col min="2" max="2" width="23.5703125" style="240" bestFit="1" customWidth="1"/>
    <col min="3" max="3" width="9.140625" style="240"/>
    <col min="4" max="4" width="18.7109375" style="240" bestFit="1" customWidth="1"/>
    <col min="5" max="5" width="15.5703125" style="340" bestFit="1" customWidth="1"/>
    <col min="6" max="6" width="15.28515625" style="340" bestFit="1" customWidth="1"/>
    <col min="7" max="16384" width="9.140625" style="240"/>
  </cols>
  <sheetData>
    <row r="1" spans="1:3" ht="15.75" x14ac:dyDescent="0.25">
      <c r="A1" s="153" t="s">
        <v>1861</v>
      </c>
      <c r="B1" s="127"/>
    </row>
    <row r="2" spans="1:3" ht="12" customHeight="1" x14ac:dyDescent="0.25">
      <c r="A2" s="153"/>
      <c r="B2" s="127"/>
    </row>
    <row r="3" spans="1:3" ht="15.75" x14ac:dyDescent="0.25">
      <c r="A3" s="153" t="s">
        <v>3349</v>
      </c>
      <c r="B3" s="127"/>
    </row>
    <row r="4" spans="1:3" x14ac:dyDescent="0.2">
      <c r="A4" s="99"/>
      <c r="B4" s="127"/>
    </row>
    <row r="5" spans="1:3" ht="15.75" x14ac:dyDescent="0.2">
      <c r="A5" s="265" t="s">
        <v>3274</v>
      </c>
      <c r="B5" s="127"/>
    </row>
    <row r="6" spans="1:3" ht="12.75" customHeight="1" thickBot="1" x14ac:dyDescent="0.25">
      <c r="A6" s="127"/>
      <c r="B6" s="127"/>
    </row>
    <row r="7" spans="1:3" ht="13.5" thickBot="1" x14ac:dyDescent="0.25">
      <c r="A7" s="300" t="s">
        <v>1641</v>
      </c>
      <c r="B7" s="144" t="s">
        <v>1449</v>
      </c>
    </row>
    <row r="8" spans="1:3" x14ac:dyDescent="0.2">
      <c r="A8" s="302" t="s">
        <v>1642</v>
      </c>
      <c r="B8" s="337">
        <v>32.493785100000004</v>
      </c>
      <c r="C8" s="338"/>
    </row>
    <row r="9" spans="1:3" x14ac:dyDescent="0.2">
      <c r="A9" s="302" t="s">
        <v>1744</v>
      </c>
      <c r="B9" s="337">
        <v>305.58841751</v>
      </c>
      <c r="C9" s="338"/>
    </row>
    <row r="10" spans="1:3" x14ac:dyDescent="0.2">
      <c r="A10" s="302" t="s">
        <v>1745</v>
      </c>
      <c r="B10" s="337">
        <v>265.71257102000015</v>
      </c>
      <c r="C10" s="338"/>
    </row>
    <row r="11" spans="1:3" x14ac:dyDescent="0.2">
      <c r="A11" s="302" t="s">
        <v>1746</v>
      </c>
      <c r="B11" s="337">
        <v>26.844655900000003</v>
      </c>
      <c r="C11" s="338"/>
    </row>
    <row r="12" spans="1:3" x14ac:dyDescent="0.2">
      <c r="A12" s="302" t="s">
        <v>1747</v>
      </c>
      <c r="B12" s="337">
        <v>76.496757649999964</v>
      </c>
      <c r="C12" s="338"/>
    </row>
    <row r="13" spans="1:3" x14ac:dyDescent="0.2">
      <c r="A13" s="302" t="s">
        <v>1748</v>
      </c>
      <c r="B13" s="337">
        <v>1148.8439791400003</v>
      </c>
      <c r="C13" s="338"/>
    </row>
    <row r="14" spans="1:3" x14ac:dyDescent="0.2">
      <c r="A14" s="302" t="s">
        <v>1749</v>
      </c>
      <c r="B14" s="337">
        <v>86.660211669999981</v>
      </c>
      <c r="C14" s="338"/>
    </row>
    <row r="15" spans="1:3" x14ac:dyDescent="0.2">
      <c r="A15" s="302" t="s">
        <v>1750</v>
      </c>
      <c r="B15" s="337">
        <v>44.076556360000026</v>
      </c>
      <c r="C15" s="338"/>
    </row>
    <row r="16" spans="1:3" x14ac:dyDescent="0.2">
      <c r="A16" s="302" t="s">
        <v>1751</v>
      </c>
      <c r="B16" s="337">
        <v>44.067689069999993</v>
      </c>
      <c r="C16" s="338"/>
    </row>
    <row r="17" spans="1:3" x14ac:dyDescent="0.2">
      <c r="A17" s="302" t="s">
        <v>1752</v>
      </c>
      <c r="B17" s="337">
        <v>4.0440878399999995</v>
      </c>
      <c r="C17" s="338"/>
    </row>
    <row r="18" spans="1:3" x14ac:dyDescent="0.2">
      <c r="A18" s="302" t="s">
        <v>1753</v>
      </c>
      <c r="B18" s="337">
        <v>55.376926939999976</v>
      </c>
      <c r="C18" s="338"/>
    </row>
    <row r="19" spans="1:3" x14ac:dyDescent="0.2">
      <c r="A19" s="304" t="s">
        <v>1754</v>
      </c>
      <c r="B19" s="337">
        <v>5.097441390000002</v>
      </c>
      <c r="C19" s="338"/>
    </row>
    <row r="20" spans="1:3" x14ac:dyDescent="0.2">
      <c r="A20" s="304" t="s">
        <v>1755</v>
      </c>
      <c r="B20" s="337">
        <v>77.595180499999998</v>
      </c>
      <c r="C20" s="338"/>
    </row>
    <row r="21" spans="1:3" x14ac:dyDescent="0.2">
      <c r="A21" s="304" t="s">
        <v>1756</v>
      </c>
      <c r="B21" s="337">
        <v>217.83167943000004</v>
      </c>
      <c r="C21" s="338"/>
    </row>
    <row r="22" spans="1:3" x14ac:dyDescent="0.2">
      <c r="A22" s="339" t="s">
        <v>1757</v>
      </c>
      <c r="B22" s="337">
        <v>175.58677977000008</v>
      </c>
      <c r="C22" s="338"/>
    </row>
    <row r="23" spans="1:3" x14ac:dyDescent="0.2">
      <c r="A23" s="304" t="s">
        <v>1758</v>
      </c>
      <c r="B23" s="337">
        <v>61.196607159999992</v>
      </c>
      <c r="C23" s="338"/>
    </row>
    <row r="24" spans="1:3" x14ac:dyDescent="0.2">
      <c r="A24" s="304" t="s">
        <v>1759</v>
      </c>
      <c r="B24" s="337">
        <v>19.120071720000002</v>
      </c>
      <c r="C24" s="338"/>
    </row>
    <row r="25" spans="1:3" x14ac:dyDescent="0.2">
      <c r="A25" s="304" t="s">
        <v>1760</v>
      </c>
      <c r="B25" s="337">
        <v>294.64201229000008</v>
      </c>
      <c r="C25" s="338"/>
    </row>
    <row r="26" spans="1:3" x14ac:dyDescent="0.2">
      <c r="A26" s="304" t="s">
        <v>1761</v>
      </c>
      <c r="B26" s="337">
        <v>1242.1044930099997</v>
      </c>
      <c r="C26" s="338"/>
    </row>
    <row r="27" spans="1:3" x14ac:dyDescent="0.2">
      <c r="A27" s="304" t="s">
        <v>1762</v>
      </c>
      <c r="B27" s="337">
        <v>673.97410805999982</v>
      </c>
      <c r="C27" s="338"/>
    </row>
    <row r="28" spans="1:3" x14ac:dyDescent="0.2">
      <c r="A28" s="304" t="s">
        <v>1763</v>
      </c>
      <c r="B28" s="337">
        <v>129.29455537000001</v>
      </c>
      <c r="C28" s="338"/>
    </row>
    <row r="29" spans="1:3" x14ac:dyDescent="0.2">
      <c r="A29" s="304" t="s">
        <v>1764</v>
      </c>
      <c r="B29" s="337">
        <v>4.46689384</v>
      </c>
      <c r="C29" s="338"/>
    </row>
    <row r="30" spans="1:3" x14ac:dyDescent="0.2">
      <c r="A30" s="304" t="s">
        <v>1765</v>
      </c>
      <c r="B30" s="337">
        <v>468.98847367000019</v>
      </c>
      <c r="C30" s="338"/>
    </row>
    <row r="31" spans="1:3" x14ac:dyDescent="0.2">
      <c r="A31" s="304" t="s">
        <v>1766</v>
      </c>
      <c r="B31" s="337">
        <v>44.053125589999993</v>
      </c>
      <c r="C31" s="338"/>
    </row>
    <row r="32" spans="1:3" x14ac:dyDescent="0.2">
      <c r="A32" s="304" t="s">
        <v>1767</v>
      </c>
      <c r="B32" s="337">
        <v>340.30859147000001</v>
      </c>
      <c r="C32" s="338"/>
    </row>
    <row r="33" spans="1:6" s="344" customFormat="1" x14ac:dyDescent="0.2">
      <c r="A33" s="341" t="s">
        <v>1768</v>
      </c>
      <c r="B33" s="342">
        <v>257.59145246000008</v>
      </c>
      <c r="C33" s="343"/>
      <c r="E33" s="345"/>
      <c r="F33" s="345"/>
    </row>
    <row r="34" spans="1:6" x14ac:dyDescent="0.2">
      <c r="A34" s="304" t="s">
        <v>1769</v>
      </c>
      <c r="B34" s="337">
        <v>489.67575252000029</v>
      </c>
      <c r="C34" s="338"/>
    </row>
    <row r="35" spans="1:6" x14ac:dyDescent="0.2">
      <c r="A35" s="304" t="s">
        <v>1770</v>
      </c>
      <c r="B35" s="337">
        <v>477.5450230700003</v>
      </c>
      <c r="C35" s="338"/>
    </row>
    <row r="36" spans="1:6" x14ac:dyDescent="0.2">
      <c r="A36" s="304" t="s">
        <v>1771</v>
      </c>
      <c r="B36" s="337">
        <v>41.547382159999998</v>
      </c>
      <c r="C36" s="338"/>
    </row>
    <row r="37" spans="1:6" x14ac:dyDescent="0.2">
      <c r="A37" s="304" t="s">
        <v>1772</v>
      </c>
      <c r="B37" s="337">
        <v>44.177446639999992</v>
      </c>
      <c r="C37" s="338"/>
    </row>
    <row r="38" spans="1:6" x14ac:dyDescent="0.2">
      <c r="A38" s="304" t="s">
        <v>1773</v>
      </c>
      <c r="B38" s="337">
        <v>51.299171319999978</v>
      </c>
      <c r="C38" s="338"/>
    </row>
    <row r="39" spans="1:6" x14ac:dyDescent="0.2">
      <c r="A39" s="304" t="s">
        <v>1774</v>
      </c>
      <c r="B39" s="337">
        <v>12.06386189</v>
      </c>
      <c r="C39" s="338"/>
    </row>
    <row r="40" spans="1:6" x14ac:dyDescent="0.2">
      <c r="A40" s="304" t="s">
        <v>1775</v>
      </c>
      <c r="B40" s="337">
        <v>13.036430349999998</v>
      </c>
      <c r="C40" s="338"/>
    </row>
    <row r="41" spans="1:6" ht="13.5" thickBot="1" x14ac:dyDescent="0.25">
      <c r="A41" s="339" t="s">
        <v>1736</v>
      </c>
      <c r="B41" s="337">
        <v>11.860241159999999</v>
      </c>
      <c r="C41" s="338"/>
    </row>
    <row r="42" spans="1:6" ht="13.5" thickBot="1" x14ac:dyDescent="0.25">
      <c r="A42" s="346" t="s">
        <v>1776</v>
      </c>
      <c r="B42" s="347">
        <v>7243.2624130400018</v>
      </c>
      <c r="C42" s="338"/>
    </row>
    <row r="43" spans="1:6" ht="13.5" thickBot="1" x14ac:dyDescent="0.25">
      <c r="A43" s="308" t="s">
        <v>1777</v>
      </c>
      <c r="B43" s="348">
        <v>1225.3061449500001</v>
      </c>
      <c r="C43" s="338"/>
    </row>
    <row r="44" spans="1:6" x14ac:dyDescent="0.2">
      <c r="A44" s="127"/>
      <c r="B44" s="127"/>
    </row>
    <row r="45" spans="1:6" x14ac:dyDescent="0.2">
      <c r="A45" s="280" t="s">
        <v>1778</v>
      </c>
      <c r="B45" s="127"/>
    </row>
    <row r="46" spans="1:6" x14ac:dyDescent="0.2">
      <c r="A46" s="127"/>
      <c r="B46" s="127"/>
    </row>
  </sheetData>
  <pageMargins left="0.78740157480314965" right="0.78740157480314965" top="0.98425196850393704" bottom="0.98425196850393704" header="0.51181102362204722" footer="0.51181102362204722"/>
  <pageSetup paperSize="9" scale="98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85" zoomScaleNormal="85" workbookViewId="0"/>
  </sheetViews>
  <sheetFormatPr defaultRowHeight="12.75" x14ac:dyDescent="0.2"/>
  <cols>
    <col min="1" max="1" width="19.7109375" style="127" customWidth="1"/>
    <col min="2" max="2" width="10.5703125" style="127" customWidth="1"/>
    <col min="3" max="3" width="14.85546875" style="127" customWidth="1"/>
    <col min="4" max="4" width="12.5703125" style="127" customWidth="1"/>
    <col min="5" max="6" width="8.85546875" style="127" customWidth="1"/>
    <col min="7" max="7" width="12.7109375" style="127" customWidth="1"/>
    <col min="8" max="8" width="13" style="127" customWidth="1"/>
    <col min="9" max="9" width="11.5703125" style="127" customWidth="1"/>
    <col min="10" max="10" width="12.7109375" style="127" customWidth="1"/>
    <col min="11" max="16384" width="9.140625" style="127"/>
  </cols>
  <sheetData>
    <row r="1" spans="1:10" ht="15.75" x14ac:dyDescent="0.25">
      <c r="A1" s="153" t="s">
        <v>3205</v>
      </c>
    </row>
    <row r="2" spans="1:10" ht="12" customHeight="1" x14ac:dyDescent="0.25">
      <c r="A2" s="153"/>
    </row>
    <row r="3" spans="1:10" ht="15.75" x14ac:dyDescent="0.25">
      <c r="A3" s="153" t="s">
        <v>3297</v>
      </c>
    </row>
    <row r="4" spans="1:10" ht="12" customHeight="1" x14ac:dyDescent="0.25">
      <c r="A4" s="153"/>
    </row>
    <row r="5" spans="1:10" ht="15.75" x14ac:dyDescent="0.25">
      <c r="A5" s="153" t="s">
        <v>3221</v>
      </c>
    </row>
    <row r="6" spans="1:10" ht="12" customHeight="1" thickBot="1" x14ac:dyDescent="0.25"/>
    <row r="7" spans="1:10" ht="12.75" customHeight="1" x14ac:dyDescent="0.2">
      <c r="A7" s="969" t="s">
        <v>113</v>
      </c>
      <c r="B7" s="982" t="s">
        <v>3014</v>
      </c>
      <c r="C7" s="985" t="s">
        <v>3015</v>
      </c>
      <c r="D7" s="971" t="s">
        <v>3016</v>
      </c>
      <c r="E7" s="972"/>
      <c r="F7" s="972"/>
      <c r="G7" s="972"/>
      <c r="H7" s="972"/>
      <c r="I7" s="972"/>
      <c r="J7" s="973"/>
    </row>
    <row r="8" spans="1:10" ht="12.75" customHeight="1" x14ac:dyDescent="0.2">
      <c r="A8" s="981"/>
      <c r="B8" s="983"/>
      <c r="C8" s="986"/>
      <c r="D8" s="988" t="s">
        <v>3017</v>
      </c>
      <c r="E8" s="989"/>
      <c r="F8" s="990"/>
      <c r="G8" s="988" t="s">
        <v>3018</v>
      </c>
      <c r="H8" s="989"/>
      <c r="I8" s="989"/>
      <c r="J8" s="990"/>
    </row>
    <row r="9" spans="1:10" s="758" customFormat="1" ht="39" thickBot="1" x14ac:dyDescent="0.25">
      <c r="A9" s="970"/>
      <c r="B9" s="984"/>
      <c r="C9" s="987"/>
      <c r="D9" s="755" t="s">
        <v>3019</v>
      </c>
      <c r="E9" s="756" t="s">
        <v>3020</v>
      </c>
      <c r="F9" s="757" t="s">
        <v>3021</v>
      </c>
      <c r="G9" s="755" t="s">
        <v>3022</v>
      </c>
      <c r="H9" s="756" t="s">
        <v>3023</v>
      </c>
      <c r="I9" s="756" t="s">
        <v>3024</v>
      </c>
      <c r="J9" s="757" t="s">
        <v>3025</v>
      </c>
    </row>
    <row r="10" spans="1:10" x14ac:dyDescent="0.2">
      <c r="A10" s="726" t="s">
        <v>121</v>
      </c>
      <c r="B10" s="759">
        <v>800552</v>
      </c>
      <c r="C10" s="251">
        <v>57583</v>
      </c>
      <c r="D10" s="759">
        <v>335977</v>
      </c>
      <c r="E10" s="250">
        <v>108153</v>
      </c>
      <c r="F10" s="251">
        <v>38988</v>
      </c>
      <c r="G10" s="759">
        <v>23965</v>
      </c>
      <c r="H10" s="250">
        <v>51481</v>
      </c>
      <c r="I10" s="250">
        <v>18000</v>
      </c>
      <c r="J10" s="251">
        <v>5070</v>
      </c>
    </row>
    <row r="11" spans="1:10" x14ac:dyDescent="0.2">
      <c r="A11" s="732" t="s">
        <v>123</v>
      </c>
      <c r="B11" s="760">
        <v>681961</v>
      </c>
      <c r="C11" s="156">
        <v>20553</v>
      </c>
      <c r="D11" s="760">
        <v>274052</v>
      </c>
      <c r="E11" s="162">
        <v>73057</v>
      </c>
      <c r="F11" s="156">
        <v>18571</v>
      </c>
      <c r="G11" s="760">
        <v>16232</v>
      </c>
      <c r="H11" s="162">
        <v>42509</v>
      </c>
      <c r="I11" s="162">
        <v>12126</v>
      </c>
      <c r="J11" s="156">
        <v>2650</v>
      </c>
    </row>
    <row r="12" spans="1:10" x14ac:dyDescent="0.2">
      <c r="A12" s="732" t="s">
        <v>124</v>
      </c>
      <c r="B12" s="760">
        <v>381301</v>
      </c>
      <c r="C12" s="156">
        <v>12652</v>
      </c>
      <c r="D12" s="760">
        <v>151170</v>
      </c>
      <c r="E12" s="162">
        <v>38252</v>
      </c>
      <c r="F12" s="156">
        <v>8178</v>
      </c>
      <c r="G12" s="760">
        <v>9530</v>
      </c>
      <c r="H12" s="162">
        <v>22767</v>
      </c>
      <c r="I12" s="162">
        <v>7038</v>
      </c>
      <c r="J12" s="156">
        <v>1469</v>
      </c>
    </row>
    <row r="13" spans="1:10" x14ac:dyDescent="0.2">
      <c r="A13" s="732" t="s">
        <v>125</v>
      </c>
      <c r="B13" s="760">
        <v>321252</v>
      </c>
      <c r="C13" s="156">
        <v>10720</v>
      </c>
      <c r="D13" s="760">
        <v>134144</v>
      </c>
      <c r="E13" s="162">
        <v>29590</v>
      </c>
      <c r="F13" s="156">
        <v>7150</v>
      </c>
      <c r="G13" s="760">
        <v>7621</v>
      </c>
      <c r="H13" s="162">
        <v>19948</v>
      </c>
      <c r="I13" s="162">
        <v>5334</v>
      </c>
      <c r="J13" s="156">
        <v>1242</v>
      </c>
    </row>
    <row r="14" spans="1:10" x14ac:dyDescent="0.2">
      <c r="A14" s="732" t="s">
        <v>126</v>
      </c>
      <c r="B14" s="760">
        <v>189961</v>
      </c>
      <c r="C14" s="156">
        <v>5719</v>
      </c>
      <c r="D14" s="760">
        <v>71810</v>
      </c>
      <c r="E14" s="162">
        <v>16717</v>
      </c>
      <c r="F14" s="156">
        <v>7482</v>
      </c>
      <c r="G14" s="760">
        <v>3638</v>
      </c>
      <c r="H14" s="162">
        <v>10363</v>
      </c>
      <c r="I14" s="162">
        <v>2880</v>
      </c>
      <c r="J14" s="156">
        <v>593</v>
      </c>
    </row>
    <row r="15" spans="1:10" x14ac:dyDescent="0.2">
      <c r="A15" s="732" t="s">
        <v>127</v>
      </c>
      <c r="B15" s="760">
        <v>542500</v>
      </c>
      <c r="C15" s="156">
        <v>14222</v>
      </c>
      <c r="D15" s="760">
        <v>203161</v>
      </c>
      <c r="E15" s="162">
        <v>39361</v>
      </c>
      <c r="F15" s="156">
        <v>15493</v>
      </c>
      <c r="G15" s="760">
        <v>8631</v>
      </c>
      <c r="H15" s="162">
        <v>34549</v>
      </c>
      <c r="I15" s="162">
        <v>6933</v>
      </c>
      <c r="J15" s="156">
        <v>1465</v>
      </c>
    </row>
    <row r="16" spans="1:10" x14ac:dyDescent="0.2">
      <c r="A16" s="732" t="s">
        <v>128</v>
      </c>
      <c r="B16" s="760">
        <v>321171</v>
      </c>
      <c r="C16" s="156">
        <v>8656</v>
      </c>
      <c r="D16" s="760">
        <v>127201</v>
      </c>
      <c r="E16" s="162">
        <v>29511</v>
      </c>
      <c r="F16" s="156">
        <v>7227</v>
      </c>
      <c r="G16" s="760">
        <v>6463</v>
      </c>
      <c r="H16" s="162">
        <v>21292</v>
      </c>
      <c r="I16" s="162">
        <v>5457</v>
      </c>
      <c r="J16" s="156">
        <v>1094</v>
      </c>
    </row>
    <row r="17" spans="1:10" x14ac:dyDescent="0.2">
      <c r="A17" s="732" t="s">
        <v>129</v>
      </c>
      <c r="B17" s="760">
        <v>315276</v>
      </c>
      <c r="C17" s="156">
        <v>10851</v>
      </c>
      <c r="D17" s="760">
        <v>125675</v>
      </c>
      <c r="E17" s="162">
        <v>31733</v>
      </c>
      <c r="F17" s="156">
        <v>6202</v>
      </c>
      <c r="G17" s="760">
        <v>7628</v>
      </c>
      <c r="H17" s="162">
        <v>18590</v>
      </c>
      <c r="I17" s="162">
        <v>6012</v>
      </c>
      <c r="J17" s="156">
        <v>1282</v>
      </c>
    </row>
    <row r="18" spans="1:10" x14ac:dyDescent="0.2">
      <c r="A18" s="732" t="s">
        <v>130</v>
      </c>
      <c r="B18" s="760">
        <v>350770</v>
      </c>
      <c r="C18" s="156">
        <v>10193</v>
      </c>
      <c r="D18" s="760">
        <v>143815</v>
      </c>
      <c r="E18" s="162">
        <v>31454</v>
      </c>
      <c r="F18" s="156">
        <v>5753</v>
      </c>
      <c r="G18" s="760">
        <v>8061</v>
      </c>
      <c r="H18" s="162">
        <v>22108</v>
      </c>
      <c r="I18" s="162">
        <v>5289</v>
      </c>
      <c r="J18" s="156">
        <v>1246</v>
      </c>
    </row>
    <row r="19" spans="1:10" x14ac:dyDescent="0.2">
      <c r="A19" s="732" t="s">
        <v>131</v>
      </c>
      <c r="B19" s="760">
        <v>368057</v>
      </c>
      <c r="C19" s="156">
        <v>9682</v>
      </c>
      <c r="D19" s="760">
        <v>150746</v>
      </c>
      <c r="E19" s="162">
        <v>33855</v>
      </c>
      <c r="F19" s="156">
        <v>4194</v>
      </c>
      <c r="G19" s="760">
        <v>8728</v>
      </c>
      <c r="H19" s="162">
        <v>21776</v>
      </c>
      <c r="I19" s="162">
        <v>5837</v>
      </c>
      <c r="J19" s="156">
        <v>1172</v>
      </c>
    </row>
    <row r="20" spans="1:10" x14ac:dyDescent="0.2">
      <c r="A20" s="732" t="s">
        <v>132</v>
      </c>
      <c r="B20" s="760">
        <v>652548</v>
      </c>
      <c r="C20" s="156">
        <v>26874</v>
      </c>
      <c r="D20" s="760">
        <v>256954</v>
      </c>
      <c r="E20" s="162">
        <v>62182</v>
      </c>
      <c r="F20" s="156">
        <v>13966</v>
      </c>
      <c r="G20" s="760">
        <v>14356</v>
      </c>
      <c r="H20" s="162">
        <v>40069</v>
      </c>
      <c r="I20" s="162">
        <v>10909</v>
      </c>
      <c r="J20" s="156">
        <v>2508</v>
      </c>
    </row>
    <row r="21" spans="1:10" x14ac:dyDescent="0.2">
      <c r="A21" s="732" t="s">
        <v>133</v>
      </c>
      <c r="B21" s="760">
        <v>247639</v>
      </c>
      <c r="C21" s="156">
        <v>9795</v>
      </c>
      <c r="D21" s="760">
        <v>92035</v>
      </c>
      <c r="E21" s="162">
        <v>21235</v>
      </c>
      <c r="F21" s="156">
        <v>5374</v>
      </c>
      <c r="G21" s="760">
        <v>5073</v>
      </c>
      <c r="H21" s="162">
        <v>12278</v>
      </c>
      <c r="I21" s="162">
        <v>3844</v>
      </c>
      <c r="J21" s="156">
        <v>711</v>
      </c>
    </row>
    <row r="22" spans="1:10" x14ac:dyDescent="0.2">
      <c r="A22" s="732" t="s">
        <v>134</v>
      </c>
      <c r="B22" s="760">
        <v>382932</v>
      </c>
      <c r="C22" s="156">
        <v>15986</v>
      </c>
      <c r="D22" s="760">
        <v>142858</v>
      </c>
      <c r="E22" s="162">
        <v>32943</v>
      </c>
      <c r="F22" s="156">
        <v>10084</v>
      </c>
      <c r="G22" s="760">
        <v>7583</v>
      </c>
      <c r="H22" s="162">
        <v>17469</v>
      </c>
      <c r="I22" s="162">
        <v>6136</v>
      </c>
      <c r="J22" s="156">
        <v>1131</v>
      </c>
    </row>
    <row r="23" spans="1:10" ht="13.5" thickBot="1" x14ac:dyDescent="0.25">
      <c r="A23" s="732" t="s">
        <v>135</v>
      </c>
      <c r="B23" s="760">
        <v>362797</v>
      </c>
      <c r="C23" s="156">
        <v>12184</v>
      </c>
      <c r="D23" s="760">
        <v>145480</v>
      </c>
      <c r="E23" s="162">
        <v>34461</v>
      </c>
      <c r="F23" s="156">
        <v>5899</v>
      </c>
      <c r="G23" s="760">
        <v>8404</v>
      </c>
      <c r="H23" s="162">
        <v>20668</v>
      </c>
      <c r="I23" s="162">
        <v>5807</v>
      </c>
      <c r="J23" s="156">
        <v>1185</v>
      </c>
    </row>
    <row r="24" spans="1:10" ht="13.5" thickBot="1" x14ac:dyDescent="0.25">
      <c r="A24" s="761" t="s">
        <v>115</v>
      </c>
      <c r="B24" s="762">
        <f t="shared" ref="B24:J24" si="0">SUM(B10:B23)</f>
        <v>5918717</v>
      </c>
      <c r="C24" s="763">
        <f t="shared" si="0"/>
        <v>225670</v>
      </c>
      <c r="D24" s="762">
        <f t="shared" si="0"/>
        <v>2355078</v>
      </c>
      <c r="E24" s="764">
        <f t="shared" si="0"/>
        <v>582504</v>
      </c>
      <c r="F24" s="763">
        <f t="shared" si="0"/>
        <v>154561</v>
      </c>
      <c r="G24" s="762">
        <f t="shared" si="0"/>
        <v>135913</v>
      </c>
      <c r="H24" s="764">
        <f t="shared" si="0"/>
        <v>355867</v>
      </c>
      <c r="I24" s="764">
        <f t="shared" si="0"/>
        <v>101602</v>
      </c>
      <c r="J24" s="763">
        <f t="shared" si="0"/>
        <v>22818</v>
      </c>
    </row>
  </sheetData>
  <mergeCells count="6">
    <mergeCell ref="A7:A9"/>
    <mergeCell ref="B7:B9"/>
    <mergeCell ref="C7:C9"/>
    <mergeCell ref="D7:J7"/>
    <mergeCell ref="D8:F8"/>
    <mergeCell ref="G8:J8"/>
  </mergeCells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zoomScale="85" zoomScaleNormal="85" workbookViewId="0"/>
  </sheetViews>
  <sheetFormatPr defaultRowHeight="15" x14ac:dyDescent="0.25"/>
  <cols>
    <col min="1" max="1" width="72.7109375" style="366" bestFit="1" customWidth="1"/>
    <col min="2" max="2" width="15.5703125" style="349" bestFit="1" customWidth="1"/>
    <col min="3" max="16384" width="9.140625" style="349"/>
  </cols>
  <sheetData>
    <row r="1" spans="1:2" ht="15.75" x14ac:dyDescent="0.25">
      <c r="A1" s="310" t="s">
        <v>1861</v>
      </c>
      <c r="B1" s="264"/>
    </row>
    <row r="2" spans="1:2" ht="15.75" x14ac:dyDescent="0.25">
      <c r="A2" s="310"/>
      <c r="B2" s="264"/>
    </row>
    <row r="3" spans="1:2" ht="15.75" x14ac:dyDescent="0.25">
      <c r="A3" s="310" t="s">
        <v>3349</v>
      </c>
      <c r="B3" s="264"/>
    </row>
    <row r="4" spans="1:2" x14ac:dyDescent="0.25">
      <c r="A4" s="311"/>
      <c r="B4" s="264"/>
    </row>
    <row r="5" spans="1:2" ht="15.75" x14ac:dyDescent="0.25">
      <c r="A5" s="265" t="s">
        <v>3352</v>
      </c>
      <c r="B5" s="264"/>
    </row>
    <row r="6" spans="1:2" ht="16.5" thickBot="1" x14ac:dyDescent="0.3">
      <c r="A6" s="266"/>
      <c r="B6" s="264"/>
    </row>
    <row r="7" spans="1:2" ht="15.75" thickBot="1" x14ac:dyDescent="0.3">
      <c r="A7" s="351" t="s">
        <v>1641</v>
      </c>
      <c r="B7" s="352" t="s">
        <v>1449</v>
      </c>
    </row>
    <row r="8" spans="1:2" ht="12" customHeight="1" x14ac:dyDescent="0.25">
      <c r="A8" s="353" t="s">
        <v>1642</v>
      </c>
      <c r="B8" s="354">
        <v>32.493785100000018</v>
      </c>
    </row>
    <row r="9" spans="1:2" ht="12" customHeight="1" x14ac:dyDescent="0.25">
      <c r="A9" s="355" t="s">
        <v>1779</v>
      </c>
      <c r="B9" s="356">
        <v>0.44738903999999996</v>
      </c>
    </row>
    <row r="10" spans="1:2" ht="12" customHeight="1" x14ac:dyDescent="0.25">
      <c r="A10" s="355" t="s">
        <v>1659</v>
      </c>
      <c r="B10" s="356">
        <v>10.116966039999999</v>
      </c>
    </row>
    <row r="11" spans="1:2" ht="12" customHeight="1" x14ac:dyDescent="0.25">
      <c r="A11" s="355" t="s">
        <v>1780</v>
      </c>
      <c r="B11" s="356">
        <v>21.929430019999991</v>
      </c>
    </row>
    <row r="12" spans="1:2" ht="12" customHeight="1" x14ac:dyDescent="0.25">
      <c r="A12" s="357" t="s">
        <v>1744</v>
      </c>
      <c r="B12" s="358">
        <v>305.58841751</v>
      </c>
    </row>
    <row r="13" spans="1:2" ht="12" customHeight="1" x14ac:dyDescent="0.25">
      <c r="A13" s="355" t="s">
        <v>1781</v>
      </c>
      <c r="B13" s="356">
        <v>98.099158449999976</v>
      </c>
    </row>
    <row r="14" spans="1:2" ht="12" customHeight="1" x14ac:dyDescent="0.25">
      <c r="A14" s="355" t="s">
        <v>1782</v>
      </c>
      <c r="B14" s="356">
        <v>187.34397427999997</v>
      </c>
    </row>
    <row r="15" spans="1:2" ht="12" customHeight="1" x14ac:dyDescent="0.25">
      <c r="A15" s="355" t="s">
        <v>1783</v>
      </c>
      <c r="B15" s="356">
        <v>7.5665270499999977</v>
      </c>
    </row>
    <row r="16" spans="1:2" ht="12" customHeight="1" x14ac:dyDescent="0.25">
      <c r="A16" s="355" t="s">
        <v>1784</v>
      </c>
      <c r="B16" s="356">
        <v>5.6033200000000001</v>
      </c>
    </row>
    <row r="17" spans="1:2" ht="12" customHeight="1" x14ac:dyDescent="0.25">
      <c r="A17" s="355" t="s">
        <v>1785</v>
      </c>
      <c r="B17" s="356">
        <v>2.8195199999999998</v>
      </c>
    </row>
    <row r="18" spans="1:2" ht="12" customHeight="1" x14ac:dyDescent="0.25">
      <c r="A18" s="357" t="s">
        <v>1745</v>
      </c>
      <c r="B18" s="358">
        <v>265.7125710199997</v>
      </c>
    </row>
    <row r="19" spans="1:2" ht="12" customHeight="1" x14ac:dyDescent="0.25">
      <c r="A19" s="357" t="s">
        <v>1746</v>
      </c>
      <c r="B19" s="358">
        <v>26.844655899999999</v>
      </c>
    </row>
    <row r="20" spans="1:2" ht="12" customHeight="1" x14ac:dyDescent="0.25">
      <c r="A20" s="355" t="s">
        <v>1786</v>
      </c>
      <c r="B20" s="356">
        <v>16.403744450000005</v>
      </c>
    </row>
    <row r="21" spans="1:2" ht="12" customHeight="1" x14ac:dyDescent="0.25">
      <c r="A21" s="355" t="s">
        <v>1787</v>
      </c>
      <c r="B21" s="356">
        <v>5.4749382799999999</v>
      </c>
    </row>
    <row r="22" spans="1:2" ht="12" customHeight="1" x14ac:dyDescent="0.25">
      <c r="A22" s="355" t="s">
        <v>1788</v>
      </c>
      <c r="B22" s="356">
        <v>4.2671341700000012</v>
      </c>
    </row>
    <row r="23" spans="1:2" ht="12" customHeight="1" x14ac:dyDescent="0.25">
      <c r="A23" s="357" t="s">
        <v>1747</v>
      </c>
      <c r="B23" s="358">
        <v>76.496757650000021</v>
      </c>
    </row>
    <row r="24" spans="1:2" ht="12" customHeight="1" x14ac:dyDescent="0.25">
      <c r="A24" s="355" t="s">
        <v>1789</v>
      </c>
      <c r="B24" s="356">
        <v>37.597272740000008</v>
      </c>
    </row>
    <row r="25" spans="1:2" s="360" customFormat="1" ht="12" customHeight="1" x14ac:dyDescent="0.25">
      <c r="A25" s="355" t="s">
        <v>1790</v>
      </c>
      <c r="B25" s="359">
        <v>29.507937889999997</v>
      </c>
    </row>
    <row r="26" spans="1:2" ht="12" customHeight="1" x14ac:dyDescent="0.25">
      <c r="A26" s="357" t="s">
        <v>1748</v>
      </c>
      <c r="B26" s="358">
        <v>1148.8439791400001</v>
      </c>
    </row>
    <row r="27" spans="1:2" ht="12" customHeight="1" x14ac:dyDescent="0.25">
      <c r="A27" s="355" t="s">
        <v>1791</v>
      </c>
      <c r="B27" s="356">
        <v>241.03483234000001</v>
      </c>
    </row>
    <row r="28" spans="1:2" ht="12" customHeight="1" x14ac:dyDescent="0.25">
      <c r="A28" s="355" t="s">
        <v>1792</v>
      </c>
      <c r="B28" s="356">
        <v>49.536951569999999</v>
      </c>
    </row>
    <row r="29" spans="1:2" ht="12" customHeight="1" x14ac:dyDescent="0.25">
      <c r="A29" s="355" t="s">
        <v>1793</v>
      </c>
      <c r="B29" s="356">
        <v>32.044155850000003</v>
      </c>
    </row>
    <row r="30" spans="1:2" ht="12" customHeight="1" x14ac:dyDescent="0.25">
      <c r="A30" s="355" t="s">
        <v>1794</v>
      </c>
      <c r="B30" s="356">
        <v>188.32527049999993</v>
      </c>
    </row>
    <row r="31" spans="1:2" ht="12" customHeight="1" x14ac:dyDescent="0.25">
      <c r="A31" s="355" t="s">
        <v>1795</v>
      </c>
      <c r="B31" s="356">
        <v>118.25088339000001</v>
      </c>
    </row>
    <row r="32" spans="1:2" ht="12" customHeight="1" x14ac:dyDescent="0.25">
      <c r="A32" s="355" t="s">
        <v>1796</v>
      </c>
      <c r="B32" s="356">
        <v>351.9194995200001</v>
      </c>
    </row>
    <row r="33" spans="1:2" ht="12" customHeight="1" x14ac:dyDescent="0.25">
      <c r="A33" s="355" t="s">
        <v>1797</v>
      </c>
      <c r="B33" s="356">
        <v>31.029025900000001</v>
      </c>
    </row>
    <row r="34" spans="1:2" ht="12" customHeight="1" x14ac:dyDescent="0.25">
      <c r="A34" s="355" t="s">
        <v>1781</v>
      </c>
      <c r="B34" s="356">
        <v>13.362951090000001</v>
      </c>
    </row>
    <row r="35" spans="1:2" ht="12" customHeight="1" x14ac:dyDescent="0.25">
      <c r="A35" s="357" t="s">
        <v>1749</v>
      </c>
      <c r="B35" s="358">
        <v>86.660211669999995</v>
      </c>
    </row>
    <row r="36" spans="1:2" ht="12" customHeight="1" x14ac:dyDescent="0.25">
      <c r="A36" s="355" t="s">
        <v>1798</v>
      </c>
      <c r="B36" s="356">
        <v>84.559081730000003</v>
      </c>
    </row>
    <row r="37" spans="1:2" ht="12" customHeight="1" x14ac:dyDescent="0.25">
      <c r="A37" s="355" t="s">
        <v>1799</v>
      </c>
      <c r="B37" s="356">
        <v>2.1011299399999999</v>
      </c>
    </row>
    <row r="38" spans="1:2" ht="12" customHeight="1" x14ac:dyDescent="0.25">
      <c r="A38" s="357" t="s">
        <v>1750</v>
      </c>
      <c r="B38" s="358">
        <v>44.076556360000019</v>
      </c>
    </row>
    <row r="39" spans="1:2" ht="12" customHeight="1" x14ac:dyDescent="0.25">
      <c r="A39" s="355" t="s">
        <v>1800</v>
      </c>
      <c r="B39" s="356">
        <v>38.066049279999994</v>
      </c>
    </row>
    <row r="40" spans="1:2" ht="12" customHeight="1" x14ac:dyDescent="0.25">
      <c r="A40" s="355" t="s">
        <v>1801</v>
      </c>
      <c r="B40" s="356">
        <v>2.7587817400000003</v>
      </c>
    </row>
    <row r="41" spans="1:2" ht="12" customHeight="1" x14ac:dyDescent="0.25">
      <c r="A41" s="355" t="s">
        <v>1802</v>
      </c>
      <c r="B41" s="356">
        <v>2.6392617999999999</v>
      </c>
    </row>
    <row r="42" spans="1:2" ht="12" customHeight="1" x14ac:dyDescent="0.25">
      <c r="A42" s="357" t="s">
        <v>1751</v>
      </c>
      <c r="B42" s="358">
        <v>44.06768907</v>
      </c>
    </row>
    <row r="43" spans="1:2" ht="12" customHeight="1" x14ac:dyDescent="0.25">
      <c r="A43" s="355" t="s">
        <v>1803</v>
      </c>
      <c r="B43" s="356">
        <v>21.385716570000007</v>
      </c>
    </row>
    <row r="44" spans="1:2" ht="12" customHeight="1" x14ac:dyDescent="0.25">
      <c r="A44" s="355" t="s">
        <v>1804</v>
      </c>
      <c r="B44" s="356">
        <v>8.8878719800000017</v>
      </c>
    </row>
    <row r="45" spans="1:2" ht="12" customHeight="1" x14ac:dyDescent="0.25">
      <c r="A45" s="355" t="s">
        <v>1805</v>
      </c>
      <c r="B45" s="356">
        <v>4.9822040800000007</v>
      </c>
    </row>
    <row r="46" spans="1:2" ht="12" customHeight="1" x14ac:dyDescent="0.25">
      <c r="A46" s="357" t="s">
        <v>1752</v>
      </c>
      <c r="B46" s="358">
        <v>4.0440878399999995</v>
      </c>
    </row>
    <row r="47" spans="1:2" ht="12" customHeight="1" x14ac:dyDescent="0.25">
      <c r="A47" s="357" t="s">
        <v>1753</v>
      </c>
      <c r="B47" s="358">
        <v>55.37692693999999</v>
      </c>
    </row>
    <row r="48" spans="1:2" ht="12" customHeight="1" x14ac:dyDescent="0.25">
      <c r="A48" s="355" t="s">
        <v>1806</v>
      </c>
      <c r="B48" s="356">
        <v>49.87208546999998</v>
      </c>
    </row>
    <row r="49" spans="1:2" ht="12" customHeight="1" x14ac:dyDescent="0.25">
      <c r="A49" s="355" t="s">
        <v>1807</v>
      </c>
      <c r="B49" s="356">
        <v>3.9475530999999995</v>
      </c>
    </row>
    <row r="50" spans="1:2" ht="12" customHeight="1" x14ac:dyDescent="0.25">
      <c r="A50" s="357" t="s">
        <v>1754</v>
      </c>
      <c r="B50" s="358">
        <v>5.0974413899999993</v>
      </c>
    </row>
    <row r="51" spans="1:2" ht="12" customHeight="1" x14ac:dyDescent="0.25">
      <c r="A51" s="357" t="s">
        <v>1755</v>
      </c>
      <c r="B51" s="358">
        <v>77.595180500000055</v>
      </c>
    </row>
    <row r="52" spans="1:2" ht="12" customHeight="1" x14ac:dyDescent="0.25">
      <c r="A52" s="355" t="s">
        <v>1808</v>
      </c>
      <c r="B52" s="356">
        <v>25.217675889999985</v>
      </c>
    </row>
    <row r="53" spans="1:2" ht="12" customHeight="1" x14ac:dyDescent="0.25">
      <c r="A53" s="355" t="s">
        <v>1809</v>
      </c>
      <c r="B53" s="356">
        <v>38.230756180000007</v>
      </c>
    </row>
    <row r="54" spans="1:2" ht="12" customHeight="1" x14ac:dyDescent="0.25">
      <c r="A54" s="355" t="s">
        <v>1810</v>
      </c>
      <c r="B54" s="356">
        <v>4.0518330000000002</v>
      </c>
    </row>
    <row r="55" spans="1:2" ht="12" customHeight="1" x14ac:dyDescent="0.25">
      <c r="A55" s="357" t="s">
        <v>1756</v>
      </c>
      <c r="B55" s="358">
        <v>217.83167942999984</v>
      </c>
    </row>
    <row r="56" spans="1:2" ht="12" customHeight="1" x14ac:dyDescent="0.25">
      <c r="A56" s="355" t="s">
        <v>1811</v>
      </c>
      <c r="B56" s="356">
        <v>75.877071070000028</v>
      </c>
    </row>
    <row r="57" spans="1:2" ht="12" customHeight="1" x14ac:dyDescent="0.25">
      <c r="A57" s="355" t="s">
        <v>1812</v>
      </c>
      <c r="B57" s="356">
        <v>37.10734335999998</v>
      </c>
    </row>
    <row r="58" spans="1:2" ht="12" customHeight="1" x14ac:dyDescent="0.25">
      <c r="A58" s="355" t="s">
        <v>1813</v>
      </c>
      <c r="B58" s="356">
        <v>11.045365510000003</v>
      </c>
    </row>
    <row r="59" spans="1:2" ht="12" customHeight="1" x14ac:dyDescent="0.25">
      <c r="A59" s="355" t="s">
        <v>1814</v>
      </c>
      <c r="B59" s="356">
        <v>4.8398789999999998</v>
      </c>
    </row>
    <row r="60" spans="1:2" ht="12" customHeight="1" x14ac:dyDescent="0.25">
      <c r="A60" s="357" t="s">
        <v>1757</v>
      </c>
      <c r="B60" s="358">
        <v>175.58677976999974</v>
      </c>
    </row>
    <row r="61" spans="1:2" ht="12" customHeight="1" x14ac:dyDescent="0.25">
      <c r="A61" s="355" t="s">
        <v>1815</v>
      </c>
      <c r="B61" s="356">
        <v>81.59876580000001</v>
      </c>
    </row>
    <row r="62" spans="1:2" ht="12" customHeight="1" x14ac:dyDescent="0.25">
      <c r="A62" s="355" t="s">
        <v>1816</v>
      </c>
      <c r="B62" s="356">
        <v>56.713396160000002</v>
      </c>
    </row>
    <row r="63" spans="1:2" ht="12" customHeight="1" x14ac:dyDescent="0.25">
      <c r="A63" s="355" t="s">
        <v>1817</v>
      </c>
      <c r="B63" s="356">
        <v>11.187979399999998</v>
      </c>
    </row>
    <row r="64" spans="1:2" ht="12" customHeight="1" x14ac:dyDescent="0.25">
      <c r="A64" s="357" t="s">
        <v>1758</v>
      </c>
      <c r="B64" s="358">
        <v>61.196607159999992</v>
      </c>
    </row>
    <row r="65" spans="1:2" s="360" customFormat="1" ht="12" customHeight="1" x14ac:dyDescent="0.25">
      <c r="A65" s="355" t="s">
        <v>1818</v>
      </c>
      <c r="B65" s="359">
        <v>15.48919267</v>
      </c>
    </row>
    <row r="66" spans="1:2" ht="12" customHeight="1" x14ac:dyDescent="0.25">
      <c r="A66" s="355" t="s">
        <v>1811</v>
      </c>
      <c r="B66" s="356">
        <v>14.678141449999998</v>
      </c>
    </row>
    <row r="67" spans="1:2" ht="12" customHeight="1" x14ac:dyDescent="0.25">
      <c r="A67" s="355" t="s">
        <v>1819</v>
      </c>
      <c r="B67" s="356">
        <v>11.999007130000003</v>
      </c>
    </row>
    <row r="68" spans="1:2" ht="12" customHeight="1" x14ac:dyDescent="0.25">
      <c r="A68" s="357" t="s">
        <v>1759</v>
      </c>
      <c r="B68" s="358">
        <v>19.120071720000002</v>
      </c>
    </row>
    <row r="69" spans="1:2" ht="12" customHeight="1" x14ac:dyDescent="0.25">
      <c r="A69" s="355" t="s">
        <v>1820</v>
      </c>
      <c r="B69" s="356">
        <v>2.5714807500000001</v>
      </c>
    </row>
    <row r="70" spans="1:2" ht="12" customHeight="1" x14ac:dyDescent="0.25">
      <c r="A70" s="355" t="s">
        <v>1821</v>
      </c>
      <c r="B70" s="356">
        <v>3.8675498099999999</v>
      </c>
    </row>
    <row r="71" spans="1:2" ht="12" customHeight="1" x14ac:dyDescent="0.25">
      <c r="A71" s="355" t="s">
        <v>1822</v>
      </c>
      <c r="B71" s="356">
        <v>1.3593551499999998</v>
      </c>
    </row>
    <row r="72" spans="1:2" ht="12" customHeight="1" x14ac:dyDescent="0.25">
      <c r="A72" s="357" t="s">
        <v>1823</v>
      </c>
      <c r="B72" s="358">
        <v>294.64201228999968</v>
      </c>
    </row>
    <row r="73" spans="1:2" ht="12" customHeight="1" x14ac:dyDescent="0.25">
      <c r="A73" s="355" t="s">
        <v>1824</v>
      </c>
      <c r="B73" s="356">
        <v>161.66008728999995</v>
      </c>
    </row>
    <row r="74" spans="1:2" ht="12" customHeight="1" x14ac:dyDescent="0.25">
      <c r="A74" s="355" t="s">
        <v>1825</v>
      </c>
      <c r="B74" s="356">
        <v>23.195760809999999</v>
      </c>
    </row>
    <row r="75" spans="1:2" ht="12" customHeight="1" x14ac:dyDescent="0.25">
      <c r="A75" s="355" t="s">
        <v>1826</v>
      </c>
      <c r="B75" s="356">
        <v>8.174021569999999</v>
      </c>
    </row>
    <row r="76" spans="1:2" ht="12" customHeight="1" x14ac:dyDescent="0.25">
      <c r="A76" s="357" t="s">
        <v>1761</v>
      </c>
      <c r="B76" s="358">
        <v>1242.1044930099988</v>
      </c>
    </row>
    <row r="77" spans="1:2" ht="12" customHeight="1" x14ac:dyDescent="0.25">
      <c r="A77" s="355" t="s">
        <v>1824</v>
      </c>
      <c r="B77" s="356">
        <v>218.30169173000007</v>
      </c>
    </row>
    <row r="78" spans="1:2" ht="12" customHeight="1" x14ac:dyDescent="0.25">
      <c r="A78" s="355" t="s">
        <v>1827</v>
      </c>
      <c r="B78" s="356">
        <v>84.940895749999996</v>
      </c>
    </row>
    <row r="79" spans="1:2" ht="12" customHeight="1" x14ac:dyDescent="0.25">
      <c r="A79" s="355" t="s">
        <v>1828</v>
      </c>
      <c r="B79" s="356">
        <v>221.31787788000003</v>
      </c>
    </row>
    <row r="80" spans="1:2" ht="12" customHeight="1" x14ac:dyDescent="0.25">
      <c r="A80" s="355" t="s">
        <v>1829</v>
      </c>
      <c r="B80" s="356">
        <v>316.73072746000008</v>
      </c>
    </row>
    <row r="81" spans="1:2" ht="12" customHeight="1" x14ac:dyDescent="0.25">
      <c r="A81" s="355" t="s">
        <v>1830</v>
      </c>
      <c r="B81" s="356">
        <v>112.36878350999996</v>
      </c>
    </row>
    <row r="82" spans="1:2" ht="12" customHeight="1" x14ac:dyDescent="0.25">
      <c r="A82" s="355" t="s">
        <v>1831</v>
      </c>
      <c r="B82" s="356">
        <v>43.475469310000008</v>
      </c>
    </row>
    <row r="83" spans="1:2" ht="12" customHeight="1" x14ac:dyDescent="0.25">
      <c r="A83" s="357" t="s">
        <v>1762</v>
      </c>
      <c r="B83" s="358">
        <v>673.97410806000005</v>
      </c>
    </row>
    <row r="84" spans="1:2" ht="12" customHeight="1" x14ac:dyDescent="0.25">
      <c r="A84" s="355" t="s">
        <v>1832</v>
      </c>
      <c r="B84" s="356">
        <v>98.045942919999959</v>
      </c>
    </row>
    <row r="85" spans="1:2" ht="12" customHeight="1" x14ac:dyDescent="0.25">
      <c r="A85" s="361" t="s">
        <v>1833</v>
      </c>
      <c r="B85" s="362">
        <v>335.16115536000001</v>
      </c>
    </row>
    <row r="86" spans="1:2" ht="12" customHeight="1" x14ac:dyDescent="0.25">
      <c r="A86" s="355" t="s">
        <v>1834</v>
      </c>
      <c r="B86" s="356">
        <v>238.71708860000018</v>
      </c>
    </row>
    <row r="87" spans="1:2" ht="12" customHeight="1" x14ac:dyDescent="0.25">
      <c r="A87" s="357" t="s">
        <v>1763</v>
      </c>
      <c r="B87" s="358">
        <v>129.2945553700001</v>
      </c>
    </row>
    <row r="88" spans="1:2" ht="12" customHeight="1" x14ac:dyDescent="0.25">
      <c r="A88" s="355" t="s">
        <v>1835</v>
      </c>
      <c r="B88" s="356">
        <v>16.788218069999999</v>
      </c>
    </row>
    <row r="89" spans="1:2" ht="12" customHeight="1" x14ac:dyDescent="0.25">
      <c r="A89" s="355" t="s">
        <v>1836</v>
      </c>
      <c r="B89" s="356">
        <v>21.862663519999998</v>
      </c>
    </row>
    <row r="90" spans="1:2" ht="12" customHeight="1" x14ac:dyDescent="0.25">
      <c r="A90" s="355" t="s">
        <v>1837</v>
      </c>
      <c r="B90" s="356">
        <v>13.106351450000002</v>
      </c>
    </row>
    <row r="91" spans="1:2" ht="12" customHeight="1" x14ac:dyDescent="0.25">
      <c r="A91" s="357" t="s">
        <v>1764</v>
      </c>
      <c r="B91" s="358">
        <v>4.4668938400000009</v>
      </c>
    </row>
    <row r="92" spans="1:2" ht="12" customHeight="1" x14ac:dyDescent="0.25">
      <c r="A92" s="357" t="s">
        <v>1765</v>
      </c>
      <c r="B92" s="358">
        <v>468.98847367000019</v>
      </c>
    </row>
    <row r="93" spans="1:2" ht="12" customHeight="1" x14ac:dyDescent="0.25">
      <c r="A93" s="355" t="s">
        <v>1838</v>
      </c>
      <c r="B93" s="356">
        <v>129.49092859999999</v>
      </c>
    </row>
    <row r="94" spans="1:2" ht="12" customHeight="1" x14ac:dyDescent="0.25">
      <c r="A94" s="355" t="s">
        <v>1839</v>
      </c>
      <c r="B94" s="356">
        <v>64.340166140000008</v>
      </c>
    </row>
    <row r="95" spans="1:2" ht="12" customHeight="1" x14ac:dyDescent="0.25">
      <c r="A95" s="355" t="s">
        <v>1840</v>
      </c>
      <c r="B95" s="356">
        <v>53.263520999999997</v>
      </c>
    </row>
    <row r="96" spans="1:2" ht="12" customHeight="1" x14ac:dyDescent="0.25">
      <c r="A96" s="355" t="s">
        <v>1841</v>
      </c>
      <c r="B96" s="356">
        <v>27.2919512</v>
      </c>
    </row>
    <row r="97" spans="1:2" ht="12" customHeight="1" x14ac:dyDescent="0.25">
      <c r="A97" s="355" t="s">
        <v>1842</v>
      </c>
      <c r="B97" s="356">
        <v>16.741883940000001</v>
      </c>
    </row>
    <row r="98" spans="1:2" ht="12" customHeight="1" x14ac:dyDescent="0.25">
      <c r="A98" s="357" t="s">
        <v>1766</v>
      </c>
      <c r="B98" s="358">
        <v>44.053125589999993</v>
      </c>
    </row>
    <row r="99" spans="1:2" ht="12" customHeight="1" x14ac:dyDescent="0.25">
      <c r="A99" s="355" t="s">
        <v>1843</v>
      </c>
      <c r="B99" s="356">
        <v>21.71689864</v>
      </c>
    </row>
    <row r="100" spans="1:2" ht="12" customHeight="1" x14ac:dyDescent="0.25">
      <c r="A100" s="355" t="s">
        <v>1844</v>
      </c>
      <c r="B100" s="356">
        <v>4.6761980200000002</v>
      </c>
    </row>
    <row r="101" spans="1:2" ht="12" customHeight="1" x14ac:dyDescent="0.25">
      <c r="A101" s="355" t="s">
        <v>1811</v>
      </c>
      <c r="B101" s="356">
        <v>11.972174670000001</v>
      </c>
    </row>
    <row r="102" spans="1:2" ht="12" customHeight="1" x14ac:dyDescent="0.25">
      <c r="A102" s="357" t="s">
        <v>1767</v>
      </c>
      <c r="B102" s="356">
        <v>338.35017243000078</v>
      </c>
    </row>
    <row r="103" spans="1:2" ht="12" customHeight="1" x14ac:dyDescent="0.25">
      <c r="A103" s="355" t="s">
        <v>1845</v>
      </c>
      <c r="B103" s="356">
        <v>123.30751826000007</v>
      </c>
    </row>
    <row r="104" spans="1:2" ht="12" customHeight="1" x14ac:dyDescent="0.25">
      <c r="A104" s="355" t="s">
        <v>1846</v>
      </c>
      <c r="B104" s="356">
        <v>68.941215019999987</v>
      </c>
    </row>
    <row r="105" spans="1:2" ht="12" customHeight="1" x14ac:dyDescent="0.25">
      <c r="A105" s="355" t="s">
        <v>1847</v>
      </c>
      <c r="B105" s="356">
        <v>59.183433060000034</v>
      </c>
    </row>
    <row r="106" spans="1:2" ht="12" customHeight="1" x14ac:dyDescent="0.25">
      <c r="A106" s="355" t="s">
        <v>1848</v>
      </c>
      <c r="B106" s="356">
        <v>38.277066050000002</v>
      </c>
    </row>
    <row r="107" spans="1:2" ht="12" customHeight="1" x14ac:dyDescent="0.25">
      <c r="A107" s="357" t="s">
        <v>1768</v>
      </c>
      <c r="B107" s="358">
        <v>257.59145246000008</v>
      </c>
    </row>
    <row r="108" spans="1:2" ht="12" customHeight="1" x14ac:dyDescent="0.25">
      <c r="A108" s="355" t="s">
        <v>1849</v>
      </c>
      <c r="B108" s="356">
        <v>103.67996644999995</v>
      </c>
    </row>
    <row r="109" spans="1:2" ht="12" customHeight="1" x14ac:dyDescent="0.25">
      <c r="A109" s="355" t="s">
        <v>1850</v>
      </c>
      <c r="B109" s="356">
        <v>27.514497150000004</v>
      </c>
    </row>
    <row r="110" spans="1:2" s="360" customFormat="1" ht="12" customHeight="1" x14ac:dyDescent="0.25">
      <c r="A110" s="355" t="s">
        <v>1851</v>
      </c>
      <c r="B110" s="359">
        <v>101.64983994000002</v>
      </c>
    </row>
    <row r="111" spans="1:2" ht="12" customHeight="1" x14ac:dyDescent="0.25">
      <c r="A111" s="357" t="s">
        <v>1769</v>
      </c>
      <c r="B111" s="358">
        <v>489.67575251999983</v>
      </c>
    </row>
    <row r="112" spans="1:2" ht="12" customHeight="1" x14ac:dyDescent="0.25">
      <c r="A112" s="357" t="s">
        <v>1770</v>
      </c>
      <c r="B112" s="358">
        <v>477.54502306999973</v>
      </c>
    </row>
    <row r="113" spans="1:2" ht="12" customHeight="1" x14ac:dyDescent="0.25">
      <c r="A113" s="357" t="s">
        <v>1771</v>
      </c>
      <c r="B113" s="358">
        <v>41.54738215999997</v>
      </c>
    </row>
    <row r="114" spans="1:2" ht="12" customHeight="1" x14ac:dyDescent="0.25">
      <c r="A114" s="355" t="s">
        <v>1852</v>
      </c>
      <c r="B114" s="356">
        <v>30.376167330000012</v>
      </c>
    </row>
    <row r="115" spans="1:2" ht="12" customHeight="1" x14ac:dyDescent="0.25">
      <c r="A115" s="355" t="s">
        <v>1853</v>
      </c>
      <c r="B115" s="356">
        <v>3.5204864900000006</v>
      </c>
    </row>
    <row r="116" spans="1:2" ht="12" customHeight="1" x14ac:dyDescent="0.25">
      <c r="A116" s="357" t="s">
        <v>1772</v>
      </c>
      <c r="B116" s="358">
        <v>41.54738215999997</v>
      </c>
    </row>
    <row r="117" spans="1:2" ht="12" customHeight="1" x14ac:dyDescent="0.25">
      <c r="A117" s="357" t="s">
        <v>1773</v>
      </c>
      <c r="B117" s="358">
        <v>51.299171320000013</v>
      </c>
    </row>
    <row r="118" spans="1:2" ht="12" customHeight="1" x14ac:dyDescent="0.25">
      <c r="A118" s="355" t="s">
        <v>1854</v>
      </c>
      <c r="B118" s="356">
        <v>25.678580020000002</v>
      </c>
    </row>
    <row r="119" spans="1:2" ht="12" customHeight="1" x14ac:dyDescent="0.25">
      <c r="A119" s="355" t="s">
        <v>1855</v>
      </c>
      <c r="B119" s="356">
        <v>9.2091250999999996</v>
      </c>
    </row>
    <row r="120" spans="1:2" ht="12" customHeight="1" x14ac:dyDescent="0.25">
      <c r="A120" s="355" t="s">
        <v>1856</v>
      </c>
      <c r="B120" s="356">
        <v>8.9711471800000009</v>
      </c>
    </row>
    <row r="121" spans="1:2" ht="12" customHeight="1" x14ac:dyDescent="0.25">
      <c r="A121" s="355" t="s">
        <v>1857</v>
      </c>
      <c r="B121" s="356">
        <v>6.84125972</v>
      </c>
    </row>
    <row r="122" spans="1:2" ht="12" customHeight="1" x14ac:dyDescent="0.25">
      <c r="A122" s="357" t="s">
        <v>1774</v>
      </c>
      <c r="B122" s="358">
        <v>12.063861890000007</v>
      </c>
    </row>
    <row r="123" spans="1:2" ht="12" customHeight="1" x14ac:dyDescent="0.25">
      <c r="A123" s="357" t="s">
        <v>1775</v>
      </c>
      <c r="B123" s="358">
        <v>13.03643035</v>
      </c>
    </row>
    <row r="124" spans="1:2" ht="12" customHeight="1" thickBot="1" x14ac:dyDescent="0.3">
      <c r="A124" s="363" t="s">
        <v>1736</v>
      </c>
      <c r="B124" s="364">
        <v>11.860241160000001</v>
      </c>
    </row>
    <row r="125" spans="1:2" ht="12" customHeight="1" x14ac:dyDescent="0.25">
      <c r="A125" s="350"/>
      <c r="B125" s="264"/>
    </row>
    <row r="126" spans="1:2" x14ac:dyDescent="0.25">
      <c r="A126" s="365" t="s">
        <v>1778</v>
      </c>
      <c r="B126" s="264"/>
    </row>
  </sheetData>
  <pageMargins left="0.9055118110236221" right="0.70866141732283472" top="0.59055118110236227" bottom="0.39370078740157483" header="0.31496062992125984" footer="0.31496062992125984"/>
  <pageSetup paperSize="9" scale="90" fitToHeight="2" orientation="portrait" r:id="rId1"/>
  <rowBreaks count="1" manualBreakCount="1">
    <brk id="67" max="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5" zoomScaleNormal="85" workbookViewId="0"/>
  </sheetViews>
  <sheetFormatPr defaultRowHeight="12.75" x14ac:dyDescent="0.2"/>
  <cols>
    <col min="1" max="1" width="55" style="240" bestFit="1" customWidth="1"/>
    <col min="2" max="2" width="9.7109375" style="240" bestFit="1" customWidth="1"/>
    <col min="3" max="3" width="15.140625" style="240" bestFit="1" customWidth="1"/>
    <col min="4" max="4" width="9.7109375" style="240" bestFit="1" customWidth="1"/>
    <col min="5" max="5" width="15.140625" style="240" bestFit="1" customWidth="1"/>
    <col min="6" max="6" width="8.7109375" style="240" customWidth="1"/>
    <col min="7" max="7" width="15.140625" style="240" bestFit="1" customWidth="1"/>
    <col min="8" max="8" width="8.5703125" style="240" customWidth="1"/>
    <col min="9" max="9" width="15.140625" style="240" bestFit="1" customWidth="1"/>
    <col min="10" max="10" width="23.7109375" style="240" customWidth="1"/>
    <col min="11" max="11" width="13.85546875" style="240" customWidth="1"/>
    <col min="12" max="16384" width="9.140625" style="240"/>
  </cols>
  <sheetData>
    <row r="1" spans="1:9" ht="15.75" x14ac:dyDescent="0.25">
      <c r="A1" s="386" t="s">
        <v>1861</v>
      </c>
    </row>
    <row r="2" spans="1:9" ht="12" customHeight="1" x14ac:dyDescent="0.25">
      <c r="A2" s="386"/>
    </row>
    <row r="3" spans="1:9" ht="15.75" x14ac:dyDescent="0.25">
      <c r="A3" s="386" t="s">
        <v>3353</v>
      </c>
    </row>
    <row r="4" spans="1:9" x14ac:dyDescent="0.2">
      <c r="A4" s="387"/>
      <c r="B4" s="242"/>
    </row>
    <row r="5" spans="1:9" ht="15.75" x14ac:dyDescent="0.2">
      <c r="A5" s="388" t="s">
        <v>3276</v>
      </c>
      <c r="B5" s="286"/>
      <c r="C5" s="286"/>
      <c r="D5" s="286"/>
      <c r="E5" s="286"/>
      <c r="F5" s="286"/>
      <c r="G5" s="286"/>
      <c r="H5" s="286"/>
    </row>
    <row r="6" spans="1:9" ht="12.75" customHeight="1" thickBot="1" x14ac:dyDescent="0.25"/>
    <row r="7" spans="1:9" ht="15" customHeight="1" x14ac:dyDescent="0.2">
      <c r="A7" s="1087" t="s">
        <v>1862</v>
      </c>
      <c r="B7" s="1090" t="s">
        <v>1863</v>
      </c>
      <c r="C7" s="1091"/>
      <c r="D7" s="1091"/>
      <c r="E7" s="1092"/>
      <c r="F7" s="1093" t="s">
        <v>1864</v>
      </c>
      <c r="G7" s="1091"/>
      <c r="H7" s="1091"/>
      <c r="I7" s="1092"/>
    </row>
    <row r="8" spans="1:9" x14ac:dyDescent="0.2">
      <c r="A8" s="1088"/>
      <c r="B8" s="1083" t="s">
        <v>1866</v>
      </c>
      <c r="C8" s="1084"/>
      <c r="D8" s="1084" t="s">
        <v>1867</v>
      </c>
      <c r="E8" s="1085"/>
      <c r="F8" s="1086" t="s">
        <v>1866</v>
      </c>
      <c r="G8" s="1084"/>
      <c r="H8" s="1084" t="s">
        <v>1867</v>
      </c>
      <c r="I8" s="1085"/>
    </row>
    <row r="9" spans="1:9" ht="13.5" thickBot="1" x14ac:dyDescent="0.25">
      <c r="A9" s="1089"/>
      <c r="B9" s="389" t="s">
        <v>118</v>
      </c>
      <c r="C9" s="390" t="s">
        <v>1104</v>
      </c>
      <c r="D9" s="390" t="s">
        <v>118</v>
      </c>
      <c r="E9" s="391" t="s">
        <v>1104</v>
      </c>
      <c r="F9" s="392" t="s">
        <v>118</v>
      </c>
      <c r="G9" s="390" t="s">
        <v>1104</v>
      </c>
      <c r="H9" s="390" t="s">
        <v>118</v>
      </c>
      <c r="I9" s="391" t="s">
        <v>1104</v>
      </c>
    </row>
    <row r="10" spans="1:9" x14ac:dyDescent="0.2">
      <c r="A10" s="393" t="s">
        <v>1868</v>
      </c>
      <c r="B10" s="394">
        <v>2125</v>
      </c>
      <c r="C10" s="395">
        <v>51995.436000000002</v>
      </c>
      <c r="D10" s="395">
        <v>15</v>
      </c>
      <c r="E10" s="396">
        <v>808.03399999999999</v>
      </c>
      <c r="F10" s="397">
        <v>248</v>
      </c>
      <c r="G10" s="395">
        <v>2546.0819999999999</v>
      </c>
      <c r="H10" s="395">
        <v>0</v>
      </c>
      <c r="I10" s="396">
        <v>0</v>
      </c>
    </row>
    <row r="11" spans="1:9" x14ac:dyDescent="0.2">
      <c r="A11" s="400" t="s">
        <v>1869</v>
      </c>
      <c r="B11" s="401">
        <v>4253</v>
      </c>
      <c r="C11" s="402">
        <v>133465.726</v>
      </c>
      <c r="D11" s="402">
        <v>40</v>
      </c>
      <c r="E11" s="403">
        <v>1915.0440000000001</v>
      </c>
      <c r="F11" s="404">
        <v>727</v>
      </c>
      <c r="G11" s="402">
        <v>6384.3389999999999</v>
      </c>
      <c r="H11" s="402">
        <v>0</v>
      </c>
      <c r="I11" s="403">
        <v>0</v>
      </c>
    </row>
    <row r="12" spans="1:9" x14ac:dyDescent="0.2">
      <c r="A12" s="400" t="s">
        <v>1870</v>
      </c>
      <c r="B12" s="401">
        <v>596</v>
      </c>
      <c r="C12" s="402">
        <v>13890.687</v>
      </c>
      <c r="D12" s="402">
        <v>115</v>
      </c>
      <c r="E12" s="403">
        <v>4922.1059999999998</v>
      </c>
      <c r="F12" s="404">
        <v>110</v>
      </c>
      <c r="G12" s="402">
        <v>930.90700000000004</v>
      </c>
      <c r="H12" s="402">
        <v>0</v>
      </c>
      <c r="I12" s="403">
        <v>0</v>
      </c>
    </row>
    <row r="13" spans="1:9" x14ac:dyDescent="0.2">
      <c r="A13" s="400" t="s">
        <v>1871</v>
      </c>
      <c r="B13" s="401">
        <v>602</v>
      </c>
      <c r="C13" s="402">
        <v>13522.548000000001</v>
      </c>
      <c r="D13" s="402">
        <v>610</v>
      </c>
      <c r="E13" s="403">
        <v>23976.424999999999</v>
      </c>
      <c r="F13" s="404">
        <v>92</v>
      </c>
      <c r="G13" s="402">
        <v>788.7</v>
      </c>
      <c r="H13" s="402">
        <v>0</v>
      </c>
      <c r="I13" s="403">
        <v>0</v>
      </c>
    </row>
    <row r="14" spans="1:9" x14ac:dyDescent="0.2">
      <c r="A14" s="400" t="s">
        <v>1872</v>
      </c>
      <c r="B14" s="401">
        <v>3770</v>
      </c>
      <c r="C14" s="402">
        <v>128750.484</v>
      </c>
      <c r="D14" s="402">
        <v>771</v>
      </c>
      <c r="E14" s="403">
        <v>37044.351999999999</v>
      </c>
      <c r="F14" s="404">
        <v>241</v>
      </c>
      <c r="G14" s="402">
        <v>2259.1390000000001</v>
      </c>
      <c r="H14" s="402">
        <v>0</v>
      </c>
      <c r="I14" s="403">
        <v>0</v>
      </c>
    </row>
    <row r="15" spans="1:9" x14ac:dyDescent="0.2">
      <c r="A15" s="400" t="s">
        <v>1873</v>
      </c>
      <c r="B15" s="401">
        <v>8354</v>
      </c>
      <c r="C15" s="402">
        <v>238813.86</v>
      </c>
      <c r="D15" s="402">
        <v>526</v>
      </c>
      <c r="E15" s="403">
        <v>31346.573</v>
      </c>
      <c r="F15" s="404">
        <v>1324</v>
      </c>
      <c r="G15" s="402">
        <v>13031.815000000001</v>
      </c>
      <c r="H15" s="402">
        <v>13</v>
      </c>
      <c r="I15" s="403">
        <v>222.066</v>
      </c>
    </row>
    <row r="16" spans="1:9" x14ac:dyDescent="0.2">
      <c r="A16" s="400" t="s">
        <v>1874</v>
      </c>
      <c r="B16" s="401">
        <v>29020</v>
      </c>
      <c r="C16" s="402">
        <v>836853.31099999999</v>
      </c>
      <c r="D16" s="402">
        <v>338</v>
      </c>
      <c r="E16" s="403">
        <v>15618.343999999999</v>
      </c>
      <c r="F16" s="404">
        <v>1894</v>
      </c>
      <c r="G16" s="402">
        <v>18279.348999999998</v>
      </c>
      <c r="H16" s="402">
        <v>3</v>
      </c>
      <c r="I16" s="403">
        <v>56.628</v>
      </c>
    </row>
    <row r="17" spans="1:9" x14ac:dyDescent="0.2">
      <c r="A17" s="400" t="s">
        <v>1875</v>
      </c>
      <c r="B17" s="401">
        <v>147</v>
      </c>
      <c r="C17" s="402">
        <v>3959.8220000000001</v>
      </c>
      <c r="D17" s="402">
        <v>0</v>
      </c>
      <c r="E17" s="403">
        <v>0</v>
      </c>
      <c r="F17" s="404">
        <v>58</v>
      </c>
      <c r="G17" s="402">
        <v>476.42599999999999</v>
      </c>
      <c r="H17" s="402">
        <v>0</v>
      </c>
      <c r="I17" s="403">
        <v>0</v>
      </c>
    </row>
    <row r="18" spans="1:9" x14ac:dyDescent="0.2">
      <c r="A18" s="400" t="s">
        <v>1876</v>
      </c>
      <c r="B18" s="401">
        <v>1374</v>
      </c>
      <c r="C18" s="402">
        <v>32782.237000000001</v>
      </c>
      <c r="D18" s="402">
        <v>0</v>
      </c>
      <c r="E18" s="403">
        <v>0</v>
      </c>
      <c r="F18" s="404">
        <v>24</v>
      </c>
      <c r="G18" s="402">
        <v>159.47300000000001</v>
      </c>
      <c r="H18" s="402">
        <v>0</v>
      </c>
      <c r="I18" s="403">
        <v>0</v>
      </c>
    </row>
    <row r="19" spans="1:9" x14ac:dyDescent="0.2">
      <c r="A19" s="400" t="s">
        <v>1877</v>
      </c>
      <c r="B19" s="401">
        <v>702</v>
      </c>
      <c r="C19" s="402">
        <v>23149.18</v>
      </c>
      <c r="D19" s="402">
        <v>73</v>
      </c>
      <c r="E19" s="403">
        <v>3361.6030000000001</v>
      </c>
      <c r="F19" s="404">
        <v>12</v>
      </c>
      <c r="G19" s="402">
        <v>93.308999999999997</v>
      </c>
      <c r="H19" s="402">
        <v>0</v>
      </c>
      <c r="I19" s="403">
        <v>0</v>
      </c>
    </row>
    <row r="20" spans="1:9" ht="13.5" thickBot="1" x14ac:dyDescent="0.25">
      <c r="A20" s="406" t="s">
        <v>1878</v>
      </c>
      <c r="B20" s="407">
        <v>544</v>
      </c>
      <c r="C20" s="408">
        <v>16486.046999999999</v>
      </c>
      <c r="D20" s="408">
        <v>110</v>
      </c>
      <c r="E20" s="409">
        <v>4201.76</v>
      </c>
      <c r="F20" s="410">
        <v>3</v>
      </c>
      <c r="G20" s="408">
        <v>30.279</v>
      </c>
      <c r="H20" s="408">
        <v>1</v>
      </c>
      <c r="I20" s="409">
        <v>16.021999999999998</v>
      </c>
    </row>
    <row r="21" spans="1:9" ht="13.5" thickBot="1" x14ac:dyDescent="0.25">
      <c r="A21" s="411" t="s">
        <v>115</v>
      </c>
      <c r="B21" s="412">
        <v>51487</v>
      </c>
      <c r="C21" s="413">
        <v>1493669.338</v>
      </c>
      <c r="D21" s="413">
        <v>2598</v>
      </c>
      <c r="E21" s="414">
        <v>123194.24099999999</v>
      </c>
      <c r="F21" s="415">
        <v>4733</v>
      </c>
      <c r="G21" s="413">
        <v>44979.818000000007</v>
      </c>
      <c r="H21" s="413">
        <v>17</v>
      </c>
      <c r="I21" s="414">
        <v>294.71600000000001</v>
      </c>
    </row>
  </sheetData>
  <mergeCells count="7">
    <mergeCell ref="B8:C8"/>
    <mergeCell ref="D8:E8"/>
    <mergeCell ref="F8:G8"/>
    <mergeCell ref="H8:I8"/>
    <mergeCell ref="A7:A9"/>
    <mergeCell ref="B7:E7"/>
    <mergeCell ref="F7:I7"/>
  </mergeCells>
  <pageMargins left="0.78740157480314965" right="0.78740157480314965" top="0.98425196850393704" bottom="0.98425196850393704" header="0.51181102362204722" footer="0.51181102362204722"/>
  <pageSetup paperSize="9" scale="74" orientation="landscape" horizont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zoomScale="85" zoomScaleNormal="85" workbookViewId="0"/>
  </sheetViews>
  <sheetFormatPr defaultRowHeight="12.75" x14ac:dyDescent="0.2"/>
  <cols>
    <col min="1" max="1" width="22.7109375" style="421" customWidth="1"/>
    <col min="2" max="2" width="23.85546875" style="421" bestFit="1" customWidth="1"/>
    <col min="3" max="3" width="31" style="421" bestFit="1" customWidth="1"/>
    <col min="4" max="16384" width="9.140625" style="421"/>
  </cols>
  <sheetData>
    <row r="1" spans="1:3" s="240" customFormat="1" ht="15.75" x14ac:dyDescent="0.25">
      <c r="A1" s="386" t="s">
        <v>1861</v>
      </c>
    </row>
    <row r="2" spans="1:3" s="240" customFormat="1" ht="12" customHeight="1" x14ac:dyDescent="0.25">
      <c r="A2" s="386"/>
    </row>
    <row r="3" spans="1:3" s="240" customFormat="1" ht="15.75" x14ac:dyDescent="0.25">
      <c r="A3" s="386" t="s">
        <v>3353</v>
      </c>
    </row>
    <row r="4" spans="1:3" s="240" customFormat="1" x14ac:dyDescent="0.2">
      <c r="A4" s="387"/>
    </row>
    <row r="5" spans="1:3" s="240" customFormat="1" ht="15.75" x14ac:dyDescent="0.25">
      <c r="A5" s="416" t="s">
        <v>3277</v>
      </c>
    </row>
    <row r="6" spans="1:3" s="240" customFormat="1" ht="16.5" thickBot="1" x14ac:dyDescent="0.3">
      <c r="A6" s="417"/>
    </row>
    <row r="7" spans="1:3" ht="13.5" thickBot="1" x14ac:dyDescent="0.25">
      <c r="A7" s="418" t="s">
        <v>1879</v>
      </c>
      <c r="B7" s="419" t="s">
        <v>1880</v>
      </c>
      <c r="C7" s="420" t="s">
        <v>1881</v>
      </c>
    </row>
    <row r="8" spans="1:3" x14ac:dyDescent="0.2">
      <c r="A8" s="422" t="s">
        <v>1882</v>
      </c>
      <c r="B8" s="423">
        <v>452</v>
      </c>
      <c r="C8" s="424">
        <v>7380708</v>
      </c>
    </row>
    <row r="9" spans="1:3" x14ac:dyDescent="0.2">
      <c r="A9" s="425" t="s">
        <v>1883</v>
      </c>
      <c r="B9" s="426">
        <v>132</v>
      </c>
      <c r="C9" s="427">
        <v>2158725</v>
      </c>
    </row>
    <row r="10" spans="1:3" ht="13.5" thickBot="1" x14ac:dyDescent="0.25">
      <c r="A10" s="429" t="s">
        <v>1884</v>
      </c>
      <c r="B10" s="430">
        <v>221</v>
      </c>
      <c r="C10" s="431">
        <v>3716235</v>
      </c>
    </row>
    <row r="11" spans="1:3" ht="13.5" thickBot="1" x14ac:dyDescent="0.25">
      <c r="A11" s="433" t="s">
        <v>115</v>
      </c>
      <c r="B11" s="434">
        <v>805</v>
      </c>
      <c r="C11" s="435">
        <v>13255668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85" zoomScaleNormal="85" workbookViewId="0"/>
  </sheetViews>
  <sheetFormatPr defaultRowHeight="12.75" x14ac:dyDescent="0.2"/>
  <cols>
    <col min="1" max="1" width="20.42578125" style="127" customWidth="1"/>
    <col min="2" max="4" width="10.85546875" style="127" customWidth="1"/>
    <col min="5" max="7" width="16.140625" style="127" customWidth="1"/>
    <col min="8" max="16384" width="9.140625" style="127"/>
  </cols>
  <sheetData>
    <row r="1" spans="1:7" ht="15.75" x14ac:dyDescent="0.25">
      <c r="A1" s="214" t="s">
        <v>1861</v>
      </c>
    </row>
    <row r="2" spans="1:7" ht="12" customHeight="1" x14ac:dyDescent="0.25">
      <c r="A2" s="214"/>
    </row>
    <row r="3" spans="1:7" ht="15.75" x14ac:dyDescent="0.25">
      <c r="A3" s="214" t="s">
        <v>3354</v>
      </c>
    </row>
    <row r="4" spans="1:7" x14ac:dyDescent="0.2">
      <c r="A4" s="213"/>
    </row>
    <row r="5" spans="1:7" ht="15.75" x14ac:dyDescent="0.25">
      <c r="A5" s="888" t="s">
        <v>3246</v>
      </c>
    </row>
    <row r="6" spans="1:7" ht="12.75" customHeight="1" thickBot="1" x14ac:dyDescent="0.25"/>
    <row r="7" spans="1:7" x14ac:dyDescent="0.2">
      <c r="A7" s="969" t="s">
        <v>113</v>
      </c>
      <c r="B7" s="971" t="s">
        <v>118</v>
      </c>
      <c r="C7" s="972"/>
      <c r="D7" s="973"/>
      <c r="E7" s="974" t="s">
        <v>3175</v>
      </c>
      <c r="F7" s="1094"/>
      <c r="G7" s="975"/>
    </row>
    <row r="8" spans="1:7" ht="13.5" thickBot="1" x14ac:dyDescent="0.25">
      <c r="A8" s="970"/>
      <c r="B8" s="255" t="s">
        <v>3012</v>
      </c>
      <c r="C8" s="256" t="s">
        <v>3013</v>
      </c>
      <c r="D8" s="334" t="s">
        <v>115</v>
      </c>
      <c r="E8" s="724" t="s">
        <v>3012</v>
      </c>
      <c r="F8" s="889" t="s">
        <v>3013</v>
      </c>
      <c r="G8" s="725" t="s">
        <v>115</v>
      </c>
    </row>
    <row r="9" spans="1:7" x14ac:dyDescent="0.2">
      <c r="A9" s="726" t="s">
        <v>121</v>
      </c>
      <c r="B9" s="890">
        <v>363273</v>
      </c>
      <c r="C9" s="891">
        <v>364572</v>
      </c>
      <c r="D9" s="892">
        <f t="shared" ref="D9:D23" si="0">SUM(B9:C9)</f>
        <v>727845</v>
      </c>
      <c r="E9" s="893">
        <v>88.9</v>
      </c>
      <c r="F9" s="894">
        <v>93</v>
      </c>
      <c r="G9" s="895">
        <v>90.9</v>
      </c>
    </row>
    <row r="10" spans="1:7" x14ac:dyDescent="0.2">
      <c r="A10" s="732" t="s">
        <v>123</v>
      </c>
      <c r="B10" s="896">
        <v>331927</v>
      </c>
      <c r="C10" s="897">
        <v>326902</v>
      </c>
      <c r="D10" s="898">
        <f t="shared" si="0"/>
        <v>658829</v>
      </c>
      <c r="E10" s="899">
        <v>95.8</v>
      </c>
      <c r="F10" s="900">
        <v>97.5</v>
      </c>
      <c r="G10" s="901">
        <v>96.6</v>
      </c>
    </row>
    <row r="11" spans="1:7" x14ac:dyDescent="0.2">
      <c r="A11" s="732" t="s">
        <v>124</v>
      </c>
      <c r="B11" s="896">
        <v>181897</v>
      </c>
      <c r="C11" s="897">
        <v>188335</v>
      </c>
      <c r="D11" s="898">
        <f t="shared" si="0"/>
        <v>370232</v>
      </c>
      <c r="E11" s="899">
        <v>96.4</v>
      </c>
      <c r="F11" s="900">
        <v>97.8</v>
      </c>
      <c r="G11" s="901">
        <v>97.1</v>
      </c>
    </row>
    <row r="12" spans="1:7" x14ac:dyDescent="0.2">
      <c r="A12" s="732" t="s">
        <v>125</v>
      </c>
      <c r="B12" s="896">
        <v>152318</v>
      </c>
      <c r="C12" s="897">
        <v>157268</v>
      </c>
      <c r="D12" s="898">
        <f t="shared" si="0"/>
        <v>309586</v>
      </c>
      <c r="E12" s="899">
        <v>95.5</v>
      </c>
      <c r="F12" s="900">
        <v>97.2</v>
      </c>
      <c r="G12" s="901">
        <v>96.4</v>
      </c>
    </row>
    <row r="13" spans="1:7" x14ac:dyDescent="0.2">
      <c r="A13" s="732" t="s">
        <v>126</v>
      </c>
      <c r="B13" s="896">
        <v>89528</v>
      </c>
      <c r="C13" s="897">
        <v>93187</v>
      </c>
      <c r="D13" s="898">
        <f t="shared" si="0"/>
        <v>182715</v>
      </c>
      <c r="E13" s="899">
        <v>95.3</v>
      </c>
      <c r="F13" s="900">
        <v>97</v>
      </c>
      <c r="G13" s="901">
        <v>96.2</v>
      </c>
    </row>
    <row r="14" spans="1:7" x14ac:dyDescent="0.2">
      <c r="A14" s="732" t="s">
        <v>127</v>
      </c>
      <c r="B14" s="896">
        <v>259950</v>
      </c>
      <c r="C14" s="897">
        <v>266435</v>
      </c>
      <c r="D14" s="898">
        <f t="shared" si="0"/>
        <v>526385</v>
      </c>
      <c r="E14" s="899">
        <v>96.5</v>
      </c>
      <c r="F14" s="900">
        <v>97.6</v>
      </c>
      <c r="G14" s="901">
        <v>97</v>
      </c>
    </row>
    <row r="15" spans="1:7" x14ac:dyDescent="0.2">
      <c r="A15" s="732" t="s">
        <v>128</v>
      </c>
      <c r="B15" s="896">
        <v>152228</v>
      </c>
      <c r="C15" s="897">
        <v>160551</v>
      </c>
      <c r="D15" s="898">
        <f t="shared" si="0"/>
        <v>312779</v>
      </c>
      <c r="E15" s="899">
        <v>96.8</v>
      </c>
      <c r="F15" s="900">
        <v>97.9</v>
      </c>
      <c r="G15" s="901">
        <v>97.4</v>
      </c>
    </row>
    <row r="16" spans="1:7" x14ac:dyDescent="0.2">
      <c r="A16" s="732" t="s">
        <v>129</v>
      </c>
      <c r="B16" s="896">
        <v>151497</v>
      </c>
      <c r="C16" s="897">
        <v>155331</v>
      </c>
      <c r="D16" s="898">
        <f t="shared" si="0"/>
        <v>306828</v>
      </c>
      <c r="E16" s="899">
        <v>96.7</v>
      </c>
      <c r="F16" s="900">
        <v>97.9</v>
      </c>
      <c r="G16" s="901">
        <v>97.3</v>
      </c>
    </row>
    <row r="17" spans="1:7" x14ac:dyDescent="0.2">
      <c r="A17" s="732" t="s">
        <v>130</v>
      </c>
      <c r="B17" s="896">
        <v>167406</v>
      </c>
      <c r="C17" s="897">
        <v>175026</v>
      </c>
      <c r="D17" s="898">
        <f t="shared" si="0"/>
        <v>342432</v>
      </c>
      <c r="E17" s="899">
        <v>97</v>
      </c>
      <c r="F17" s="900">
        <v>98.2</v>
      </c>
      <c r="G17" s="901">
        <v>97.6</v>
      </c>
    </row>
    <row r="18" spans="1:7" x14ac:dyDescent="0.2">
      <c r="A18" s="732" t="s">
        <v>131</v>
      </c>
      <c r="B18" s="896">
        <v>178820</v>
      </c>
      <c r="C18" s="897">
        <v>181913</v>
      </c>
      <c r="D18" s="898">
        <f t="shared" si="0"/>
        <v>360733</v>
      </c>
      <c r="E18" s="899">
        <v>97.6</v>
      </c>
      <c r="F18" s="900">
        <v>98.4</v>
      </c>
      <c r="G18" s="901">
        <v>98</v>
      </c>
    </row>
    <row r="19" spans="1:7" x14ac:dyDescent="0.2">
      <c r="A19" s="732" t="s">
        <v>132</v>
      </c>
      <c r="B19" s="896">
        <v>313035</v>
      </c>
      <c r="C19" s="897">
        <v>319199</v>
      </c>
      <c r="D19" s="898">
        <f t="shared" si="0"/>
        <v>632234</v>
      </c>
      <c r="E19" s="899">
        <v>96.1</v>
      </c>
      <c r="F19" s="900">
        <v>97.7</v>
      </c>
      <c r="G19" s="901">
        <v>96.9</v>
      </c>
    </row>
    <row r="20" spans="1:7" x14ac:dyDescent="0.2">
      <c r="A20" s="732" t="s">
        <v>133</v>
      </c>
      <c r="B20" s="896">
        <v>122670</v>
      </c>
      <c r="C20" s="897">
        <v>118671</v>
      </c>
      <c r="D20" s="898">
        <f t="shared" si="0"/>
        <v>241341</v>
      </c>
      <c r="E20" s="899">
        <v>96.9</v>
      </c>
      <c r="F20" s="900">
        <v>98.1</v>
      </c>
      <c r="G20" s="901">
        <v>97.5</v>
      </c>
    </row>
    <row r="21" spans="1:7" x14ac:dyDescent="0.2">
      <c r="A21" s="732" t="s">
        <v>134</v>
      </c>
      <c r="B21" s="896">
        <v>187042</v>
      </c>
      <c r="C21" s="897">
        <v>180691</v>
      </c>
      <c r="D21" s="898">
        <f t="shared" si="0"/>
        <v>367733</v>
      </c>
      <c r="E21" s="899">
        <v>95.2</v>
      </c>
      <c r="F21" s="900">
        <v>96.9</v>
      </c>
      <c r="G21" s="901">
        <v>96</v>
      </c>
    </row>
    <row r="22" spans="1:7" ht="13.5" thickBot="1" x14ac:dyDescent="0.25">
      <c r="A22" s="732" t="s">
        <v>135</v>
      </c>
      <c r="B22" s="896">
        <v>175165</v>
      </c>
      <c r="C22" s="897">
        <v>179720</v>
      </c>
      <c r="D22" s="898">
        <f t="shared" si="0"/>
        <v>354885</v>
      </c>
      <c r="E22" s="899">
        <v>97.3</v>
      </c>
      <c r="F22" s="900">
        <v>98.3</v>
      </c>
      <c r="G22" s="901">
        <v>97.8</v>
      </c>
    </row>
    <row r="23" spans="1:7" ht="13.5" thickBot="1" x14ac:dyDescent="0.25">
      <c r="A23" s="740" t="s">
        <v>115</v>
      </c>
      <c r="B23" s="741">
        <f>SUM(B9:B22)</f>
        <v>2826756</v>
      </c>
      <c r="C23" s="742">
        <f>SUM(C9:C22)</f>
        <v>2867801</v>
      </c>
      <c r="D23" s="902">
        <f t="shared" si="0"/>
        <v>5694557</v>
      </c>
      <c r="E23" s="903">
        <v>95.3</v>
      </c>
      <c r="F23" s="904">
        <v>97.1</v>
      </c>
      <c r="G23" s="905">
        <v>96.2</v>
      </c>
    </row>
  </sheetData>
  <mergeCells count="3">
    <mergeCell ref="A7:A8"/>
    <mergeCell ref="B7:D7"/>
    <mergeCell ref="E7:G7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/>
  </sheetViews>
  <sheetFormatPr defaultRowHeight="12.75" x14ac:dyDescent="0.2"/>
  <cols>
    <col min="1" max="1" width="20.140625" style="127" customWidth="1"/>
    <col min="2" max="4" width="10.42578125" style="127" customWidth="1"/>
    <col min="5" max="7" width="11.42578125" style="127" customWidth="1"/>
    <col min="8" max="16384" width="9.140625" style="127"/>
  </cols>
  <sheetData>
    <row r="1" spans="1:7" ht="15.75" x14ac:dyDescent="0.25">
      <c r="A1" s="214" t="s">
        <v>1861</v>
      </c>
    </row>
    <row r="2" spans="1:7" ht="12" customHeight="1" x14ac:dyDescent="0.25">
      <c r="A2" s="214"/>
    </row>
    <row r="3" spans="1:7" ht="15.75" x14ac:dyDescent="0.25">
      <c r="A3" s="214" t="s">
        <v>3354</v>
      </c>
    </row>
    <row r="4" spans="1:7" x14ac:dyDescent="0.2">
      <c r="A4" s="213"/>
    </row>
    <row r="5" spans="1:7" ht="33" customHeight="1" x14ac:dyDescent="0.2">
      <c r="A5" s="1095" t="s">
        <v>3247</v>
      </c>
      <c r="B5" s="1095"/>
      <c r="C5" s="1095"/>
      <c r="D5" s="1095"/>
      <c r="E5" s="1095"/>
      <c r="F5" s="1095"/>
      <c r="G5" s="1095"/>
    </row>
    <row r="6" spans="1:7" ht="12.75" customHeight="1" thickBot="1" x14ac:dyDescent="0.25"/>
    <row r="7" spans="1:7" x14ac:dyDescent="0.2">
      <c r="A7" s="969" t="s">
        <v>113</v>
      </c>
      <c r="B7" s="1097" t="s">
        <v>3176</v>
      </c>
      <c r="C7" s="1098"/>
      <c r="D7" s="1098"/>
      <c r="E7" s="1098"/>
      <c r="F7" s="1098"/>
      <c r="G7" s="1099"/>
    </row>
    <row r="8" spans="1:7" x14ac:dyDescent="0.2">
      <c r="A8" s="1096"/>
      <c r="B8" s="1100" t="s">
        <v>3177</v>
      </c>
      <c r="C8" s="1101"/>
      <c r="D8" s="1102"/>
      <c r="E8" s="1100" t="s">
        <v>3178</v>
      </c>
      <c r="F8" s="1101"/>
      <c r="G8" s="1102"/>
    </row>
    <row r="9" spans="1:7" ht="13.5" thickBot="1" x14ac:dyDescent="0.25">
      <c r="A9" s="970"/>
      <c r="B9" s="255" t="s">
        <v>3012</v>
      </c>
      <c r="C9" s="256" t="s">
        <v>3013</v>
      </c>
      <c r="D9" s="334" t="s">
        <v>115</v>
      </c>
      <c r="E9" s="255" t="s">
        <v>3012</v>
      </c>
      <c r="F9" s="256" t="s">
        <v>3013</v>
      </c>
      <c r="G9" s="334" t="s">
        <v>115</v>
      </c>
    </row>
    <row r="10" spans="1:7" x14ac:dyDescent="0.2">
      <c r="A10" s="726" t="s">
        <v>121</v>
      </c>
      <c r="B10" s="890">
        <v>300289</v>
      </c>
      <c r="C10" s="891">
        <v>304918</v>
      </c>
      <c r="D10" s="892">
        <f t="shared" ref="D10:D23" si="0">SUM(B10:C10)</f>
        <v>605207</v>
      </c>
      <c r="E10" s="890">
        <v>62984</v>
      </c>
      <c r="F10" s="891">
        <v>59654</v>
      </c>
      <c r="G10" s="892">
        <f t="shared" ref="G10:G24" si="1">SUM(E10:F10)</f>
        <v>122638</v>
      </c>
    </row>
    <row r="11" spans="1:7" x14ac:dyDescent="0.2">
      <c r="A11" s="732" t="s">
        <v>123</v>
      </c>
      <c r="B11" s="896">
        <v>274268</v>
      </c>
      <c r="C11" s="897">
        <v>272205</v>
      </c>
      <c r="D11" s="898">
        <f t="shared" si="0"/>
        <v>546473</v>
      </c>
      <c r="E11" s="896">
        <v>57659</v>
      </c>
      <c r="F11" s="897">
        <v>54697</v>
      </c>
      <c r="G11" s="898">
        <f t="shared" si="1"/>
        <v>112356</v>
      </c>
    </row>
    <row r="12" spans="1:7" x14ac:dyDescent="0.2">
      <c r="A12" s="732" t="s">
        <v>124</v>
      </c>
      <c r="B12" s="896">
        <v>148730</v>
      </c>
      <c r="C12" s="897">
        <v>156888</v>
      </c>
      <c r="D12" s="898">
        <f t="shared" si="0"/>
        <v>305618</v>
      </c>
      <c r="E12" s="896">
        <v>33167</v>
      </c>
      <c r="F12" s="897">
        <v>31447</v>
      </c>
      <c r="G12" s="898">
        <f t="shared" si="1"/>
        <v>64614</v>
      </c>
    </row>
    <row r="13" spans="1:7" x14ac:dyDescent="0.2">
      <c r="A13" s="732" t="s">
        <v>125</v>
      </c>
      <c r="B13" s="896">
        <v>126099</v>
      </c>
      <c r="C13" s="897">
        <v>132055</v>
      </c>
      <c r="D13" s="898">
        <f t="shared" si="0"/>
        <v>258154</v>
      </c>
      <c r="E13" s="896">
        <v>26219</v>
      </c>
      <c r="F13" s="897">
        <v>25213</v>
      </c>
      <c r="G13" s="898">
        <f t="shared" si="1"/>
        <v>51432</v>
      </c>
    </row>
    <row r="14" spans="1:7" x14ac:dyDescent="0.2">
      <c r="A14" s="732" t="s">
        <v>126</v>
      </c>
      <c r="B14" s="896">
        <v>73011</v>
      </c>
      <c r="C14" s="897">
        <v>77801</v>
      </c>
      <c r="D14" s="898">
        <f t="shared" si="0"/>
        <v>150812</v>
      </c>
      <c r="E14" s="896">
        <v>16517</v>
      </c>
      <c r="F14" s="897">
        <v>15386</v>
      </c>
      <c r="G14" s="898">
        <f t="shared" si="1"/>
        <v>31903</v>
      </c>
    </row>
    <row r="15" spans="1:7" x14ac:dyDescent="0.2">
      <c r="A15" s="732" t="s">
        <v>127</v>
      </c>
      <c r="B15" s="896">
        <v>210551</v>
      </c>
      <c r="C15" s="897">
        <v>219705</v>
      </c>
      <c r="D15" s="898">
        <f t="shared" si="0"/>
        <v>430256</v>
      </c>
      <c r="E15" s="896">
        <v>49399</v>
      </c>
      <c r="F15" s="897">
        <v>46730</v>
      </c>
      <c r="G15" s="898">
        <f t="shared" si="1"/>
        <v>96129</v>
      </c>
    </row>
    <row r="16" spans="1:7" x14ac:dyDescent="0.2">
      <c r="A16" s="732" t="s">
        <v>128</v>
      </c>
      <c r="B16" s="896">
        <v>122625</v>
      </c>
      <c r="C16" s="897">
        <v>132583</v>
      </c>
      <c r="D16" s="898">
        <f t="shared" si="0"/>
        <v>255208</v>
      </c>
      <c r="E16" s="896">
        <v>29603</v>
      </c>
      <c r="F16" s="897">
        <v>27968</v>
      </c>
      <c r="G16" s="898">
        <f t="shared" si="1"/>
        <v>57571</v>
      </c>
    </row>
    <row r="17" spans="1:7" x14ac:dyDescent="0.2">
      <c r="A17" s="732" t="s">
        <v>129</v>
      </c>
      <c r="B17" s="896">
        <v>125425</v>
      </c>
      <c r="C17" s="897">
        <v>130711</v>
      </c>
      <c r="D17" s="898">
        <f t="shared" si="0"/>
        <v>256136</v>
      </c>
      <c r="E17" s="896">
        <v>26072</v>
      </c>
      <c r="F17" s="897">
        <v>24620</v>
      </c>
      <c r="G17" s="898">
        <f t="shared" si="1"/>
        <v>50692</v>
      </c>
    </row>
    <row r="18" spans="1:7" x14ac:dyDescent="0.2">
      <c r="A18" s="732" t="s">
        <v>130</v>
      </c>
      <c r="B18" s="896">
        <v>136816</v>
      </c>
      <c r="C18" s="897">
        <v>146267</v>
      </c>
      <c r="D18" s="898">
        <f t="shared" si="0"/>
        <v>283083</v>
      </c>
      <c r="E18" s="896">
        <v>30590</v>
      </c>
      <c r="F18" s="897">
        <v>28759</v>
      </c>
      <c r="G18" s="898">
        <f t="shared" si="1"/>
        <v>59349</v>
      </c>
    </row>
    <row r="19" spans="1:7" x14ac:dyDescent="0.2">
      <c r="A19" s="732" t="s">
        <v>131</v>
      </c>
      <c r="B19" s="896">
        <v>146548</v>
      </c>
      <c r="C19" s="897">
        <v>151315</v>
      </c>
      <c r="D19" s="898">
        <f t="shared" si="0"/>
        <v>297863</v>
      </c>
      <c r="E19" s="896">
        <v>32272</v>
      </c>
      <c r="F19" s="897">
        <v>30598</v>
      </c>
      <c r="G19" s="898">
        <f t="shared" si="1"/>
        <v>62870</v>
      </c>
    </row>
    <row r="20" spans="1:7" x14ac:dyDescent="0.2">
      <c r="A20" s="732" t="s">
        <v>132</v>
      </c>
      <c r="B20" s="896">
        <v>260414</v>
      </c>
      <c r="C20" s="897">
        <v>269053</v>
      </c>
      <c r="D20" s="898">
        <f t="shared" si="0"/>
        <v>529467</v>
      </c>
      <c r="E20" s="896">
        <v>52621</v>
      </c>
      <c r="F20" s="897">
        <v>50146</v>
      </c>
      <c r="G20" s="898">
        <f t="shared" si="1"/>
        <v>102767</v>
      </c>
    </row>
    <row r="21" spans="1:7" x14ac:dyDescent="0.2">
      <c r="A21" s="732" t="s">
        <v>133</v>
      </c>
      <c r="B21" s="896">
        <v>106609</v>
      </c>
      <c r="C21" s="897">
        <v>103496</v>
      </c>
      <c r="D21" s="898">
        <f t="shared" si="0"/>
        <v>210105</v>
      </c>
      <c r="E21" s="896">
        <v>16061</v>
      </c>
      <c r="F21" s="897">
        <v>15175</v>
      </c>
      <c r="G21" s="898">
        <f t="shared" si="1"/>
        <v>31236</v>
      </c>
    </row>
    <row r="22" spans="1:7" x14ac:dyDescent="0.2">
      <c r="A22" s="732" t="s">
        <v>134</v>
      </c>
      <c r="B22" s="896">
        <v>164004</v>
      </c>
      <c r="C22" s="897">
        <v>158788</v>
      </c>
      <c r="D22" s="898">
        <f t="shared" si="0"/>
        <v>322792</v>
      </c>
      <c r="E22" s="896">
        <v>23038</v>
      </c>
      <c r="F22" s="897">
        <v>21903</v>
      </c>
      <c r="G22" s="898">
        <f t="shared" si="1"/>
        <v>44941</v>
      </c>
    </row>
    <row r="23" spans="1:7" ht="13.5" thickBot="1" x14ac:dyDescent="0.25">
      <c r="A23" s="732" t="s">
        <v>135</v>
      </c>
      <c r="B23" s="896">
        <v>145925</v>
      </c>
      <c r="C23" s="897">
        <v>152239</v>
      </c>
      <c r="D23" s="898">
        <f t="shared" si="0"/>
        <v>298164</v>
      </c>
      <c r="E23" s="896">
        <v>29240</v>
      </c>
      <c r="F23" s="897">
        <v>27481</v>
      </c>
      <c r="G23" s="898">
        <f t="shared" si="1"/>
        <v>56721</v>
      </c>
    </row>
    <row r="24" spans="1:7" ht="13.5" thickBot="1" x14ac:dyDescent="0.25">
      <c r="A24" s="740" t="s">
        <v>115</v>
      </c>
      <c r="B24" s="741">
        <f>SUM(B10:B23)</f>
        <v>2341314</v>
      </c>
      <c r="C24" s="742">
        <f>SUM(C10:C23)</f>
        <v>2408024</v>
      </c>
      <c r="D24" s="902">
        <f>SUM(D10:D23)</f>
        <v>4749338</v>
      </c>
      <c r="E24" s="741">
        <f>SUM(E10:E23)</f>
        <v>485442</v>
      </c>
      <c r="F24" s="742">
        <f>SUM(F10:F23)</f>
        <v>459777</v>
      </c>
      <c r="G24" s="902">
        <f t="shared" si="1"/>
        <v>945219</v>
      </c>
    </row>
  </sheetData>
  <mergeCells count="5">
    <mergeCell ref="A5:G5"/>
    <mergeCell ref="A7:A9"/>
    <mergeCell ref="B7:G7"/>
    <mergeCell ref="B8:D8"/>
    <mergeCell ref="E8:G8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85" zoomScaleNormal="85" workbookViewId="0"/>
  </sheetViews>
  <sheetFormatPr defaultRowHeight="12.75" x14ac:dyDescent="0.2"/>
  <cols>
    <col min="1" max="1" width="19.85546875" style="127" customWidth="1"/>
    <col min="2" max="2" width="17" style="127" customWidth="1"/>
    <col min="3" max="3" width="13.7109375" style="127" customWidth="1"/>
    <col min="4" max="4" width="14.28515625" style="127" customWidth="1"/>
    <col min="5" max="5" width="13.7109375" style="127" customWidth="1"/>
    <col min="6" max="6" width="22.28515625" style="127" customWidth="1"/>
    <col min="7" max="7" width="23.5703125" style="127" bestFit="1" customWidth="1"/>
    <col min="8" max="8" width="23.7109375" style="127" bestFit="1" customWidth="1"/>
    <col min="9" max="16384" width="9.140625" style="127"/>
  </cols>
  <sheetData>
    <row r="1" spans="1:6" s="98" customFormat="1" ht="15.75" x14ac:dyDescent="0.25">
      <c r="A1" s="214" t="s">
        <v>1861</v>
      </c>
    </row>
    <row r="2" spans="1:6" s="98" customFormat="1" ht="12" customHeight="1" x14ac:dyDescent="0.25">
      <c r="A2" s="214"/>
    </row>
    <row r="3" spans="1:6" s="98" customFormat="1" ht="15.75" x14ac:dyDescent="0.25">
      <c r="A3" s="214" t="s">
        <v>3355</v>
      </c>
    </row>
    <row r="4" spans="1:6" s="98" customFormat="1" x14ac:dyDescent="0.2">
      <c r="A4" s="213"/>
      <c r="B4" s="100"/>
      <c r="C4" s="101"/>
    </row>
    <row r="5" spans="1:6" ht="15.75" x14ac:dyDescent="0.25">
      <c r="A5" s="153" t="s">
        <v>3248</v>
      </c>
    </row>
    <row r="6" spans="1:6" ht="13.5" thickBot="1" x14ac:dyDescent="0.25"/>
    <row r="7" spans="1:6" ht="12.75" customHeight="1" x14ac:dyDescent="0.2">
      <c r="A7" s="1103" t="s">
        <v>113</v>
      </c>
      <c r="B7" s="1103" t="s">
        <v>1858</v>
      </c>
      <c r="C7" s="1105" t="s">
        <v>1859</v>
      </c>
      <c r="D7" s="1106"/>
      <c r="E7" s="1107"/>
    </row>
    <row r="8" spans="1:6" ht="13.5" thickBot="1" x14ac:dyDescent="0.25">
      <c r="A8" s="1104"/>
      <c r="B8" s="1104"/>
      <c r="C8" s="367" t="s">
        <v>1</v>
      </c>
      <c r="D8" s="368" t="s">
        <v>1860</v>
      </c>
      <c r="E8" s="369" t="s">
        <v>115</v>
      </c>
    </row>
    <row r="9" spans="1:6" x14ac:dyDescent="0.2">
      <c r="A9" s="370" t="s">
        <v>121</v>
      </c>
      <c r="B9" s="371">
        <v>514768</v>
      </c>
      <c r="C9" s="372">
        <v>1294.9325404842571</v>
      </c>
      <c r="D9" s="373">
        <v>284.9473301370715</v>
      </c>
      <c r="E9" s="374">
        <v>1579.8798706213286</v>
      </c>
      <c r="F9" s="375"/>
    </row>
    <row r="10" spans="1:6" x14ac:dyDescent="0.2">
      <c r="A10" s="376" t="s">
        <v>123</v>
      </c>
      <c r="B10" s="371">
        <v>341150</v>
      </c>
      <c r="C10" s="377">
        <v>1140.7219522204309</v>
      </c>
      <c r="D10" s="378">
        <v>335.21447917338412</v>
      </c>
      <c r="E10" s="379">
        <v>1475.9364313938149</v>
      </c>
      <c r="F10" s="375"/>
    </row>
    <row r="11" spans="1:6" x14ac:dyDescent="0.2">
      <c r="A11" s="376" t="s">
        <v>124</v>
      </c>
      <c r="B11" s="371">
        <v>247941</v>
      </c>
      <c r="C11" s="377">
        <v>1235.0106315615408</v>
      </c>
      <c r="D11" s="378">
        <v>358.20198571434338</v>
      </c>
      <c r="E11" s="379">
        <v>1593.2126172758842</v>
      </c>
      <c r="F11" s="375"/>
    </row>
    <row r="12" spans="1:6" x14ac:dyDescent="0.2">
      <c r="A12" s="376" t="s">
        <v>125</v>
      </c>
      <c r="B12" s="371">
        <v>209072</v>
      </c>
      <c r="C12" s="377">
        <v>1276.5981623555522</v>
      </c>
      <c r="D12" s="378">
        <v>350.83383705135077</v>
      </c>
      <c r="E12" s="379">
        <v>1627.4319994069031</v>
      </c>
      <c r="F12" s="375"/>
    </row>
    <row r="13" spans="1:6" x14ac:dyDescent="0.2">
      <c r="A13" s="376" t="s">
        <v>126</v>
      </c>
      <c r="B13" s="371">
        <v>105004</v>
      </c>
      <c r="C13" s="377">
        <v>1234.9428783665385</v>
      </c>
      <c r="D13" s="378">
        <v>390.23623785760543</v>
      </c>
      <c r="E13" s="379">
        <v>1625.1791162241441</v>
      </c>
      <c r="F13" s="375"/>
    </row>
    <row r="14" spans="1:6" x14ac:dyDescent="0.2">
      <c r="A14" s="376" t="s">
        <v>127</v>
      </c>
      <c r="B14" s="371">
        <v>310649</v>
      </c>
      <c r="C14" s="377">
        <v>1284.5958589919812</v>
      </c>
      <c r="D14" s="378">
        <v>391.63396666334029</v>
      </c>
      <c r="E14" s="379">
        <v>1676.2298256553217</v>
      </c>
      <c r="F14" s="375"/>
    </row>
    <row r="15" spans="1:6" x14ac:dyDescent="0.2">
      <c r="A15" s="376" t="s">
        <v>128</v>
      </c>
      <c r="B15" s="371">
        <v>200775</v>
      </c>
      <c r="C15" s="377">
        <v>1260.0467837131116</v>
      </c>
      <c r="D15" s="378">
        <v>334.50903040717219</v>
      </c>
      <c r="E15" s="379">
        <v>1594.5558141202839</v>
      </c>
      <c r="F15" s="375"/>
    </row>
    <row r="16" spans="1:6" x14ac:dyDescent="0.2">
      <c r="A16" s="376" t="s">
        <v>129</v>
      </c>
      <c r="B16" s="371">
        <v>206829</v>
      </c>
      <c r="C16" s="377">
        <v>1241.3774422348897</v>
      </c>
      <c r="D16" s="378">
        <v>328.98121917139281</v>
      </c>
      <c r="E16" s="379">
        <v>1570.3586614062824</v>
      </c>
      <c r="F16" s="375"/>
    </row>
    <row r="17" spans="1:6" x14ac:dyDescent="0.2">
      <c r="A17" s="376" t="s">
        <v>130</v>
      </c>
      <c r="B17" s="371">
        <v>226097</v>
      </c>
      <c r="C17" s="377">
        <v>1235.8448453539852</v>
      </c>
      <c r="D17" s="378">
        <v>345.31285833071644</v>
      </c>
      <c r="E17" s="379">
        <v>1581.1577036847016</v>
      </c>
      <c r="F17" s="375"/>
    </row>
    <row r="18" spans="1:6" x14ac:dyDescent="0.2">
      <c r="A18" s="376" t="s">
        <v>131</v>
      </c>
      <c r="B18" s="371">
        <v>235863</v>
      </c>
      <c r="C18" s="377">
        <v>1291.5092914106917</v>
      </c>
      <c r="D18" s="378">
        <v>335.80740701169748</v>
      </c>
      <c r="E18" s="379">
        <v>1627.3166984223892</v>
      </c>
      <c r="F18" s="375"/>
    </row>
    <row r="19" spans="1:6" x14ac:dyDescent="0.2">
      <c r="A19" s="376" t="s">
        <v>132</v>
      </c>
      <c r="B19" s="371">
        <v>397488</v>
      </c>
      <c r="C19" s="377">
        <v>1318.8283359497646</v>
      </c>
      <c r="D19" s="378">
        <v>355.95731788129456</v>
      </c>
      <c r="E19" s="379">
        <v>1674.7856538310591</v>
      </c>
      <c r="F19" s="375"/>
    </row>
    <row r="20" spans="1:6" x14ac:dyDescent="0.2">
      <c r="A20" s="376" t="s">
        <v>133</v>
      </c>
      <c r="B20" s="371">
        <v>158498</v>
      </c>
      <c r="C20" s="377">
        <v>1363.8617395803101</v>
      </c>
      <c r="D20" s="378">
        <v>396.0513528246413</v>
      </c>
      <c r="E20" s="379">
        <v>1759.9130924049514</v>
      </c>
      <c r="F20" s="375"/>
    </row>
    <row r="21" spans="1:6" x14ac:dyDescent="0.2">
      <c r="A21" s="376" t="s">
        <v>134</v>
      </c>
      <c r="B21" s="371">
        <v>219191</v>
      </c>
      <c r="C21" s="377">
        <v>1297.7389856335342</v>
      </c>
      <c r="D21" s="378">
        <v>427.1369486885867</v>
      </c>
      <c r="E21" s="379">
        <v>1724.8759343221209</v>
      </c>
      <c r="F21" s="375"/>
    </row>
    <row r="22" spans="1:6" ht="13.5" thickBot="1" x14ac:dyDescent="0.25">
      <c r="A22" s="380" t="s">
        <v>135</v>
      </c>
      <c r="B22" s="371">
        <v>234320</v>
      </c>
      <c r="C22" s="377">
        <v>1327.2859593717992</v>
      </c>
      <c r="D22" s="378">
        <v>369.15432758620693</v>
      </c>
      <c r="E22" s="379">
        <v>1696.4402869580063</v>
      </c>
      <c r="F22" s="375"/>
    </row>
    <row r="23" spans="1:6" ht="13.5" thickBot="1" x14ac:dyDescent="0.25">
      <c r="A23" s="381" t="s">
        <v>115</v>
      </c>
      <c r="B23" s="382">
        <v>3607645</v>
      </c>
      <c r="C23" s="383">
        <v>1271.5273134135982</v>
      </c>
      <c r="D23" s="384">
        <v>350.00930549984832</v>
      </c>
      <c r="E23" s="385">
        <v>1621.5366189134465</v>
      </c>
      <c r="F23" s="375"/>
    </row>
    <row r="25" spans="1:6" x14ac:dyDescent="0.2">
      <c r="A25" s="280" t="s">
        <v>1778</v>
      </c>
    </row>
  </sheetData>
  <mergeCells count="3">
    <mergeCell ref="A7:A8"/>
    <mergeCell ref="B7:B8"/>
    <mergeCell ref="C7:E7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85" zoomScaleNormal="85" workbookViewId="0"/>
  </sheetViews>
  <sheetFormatPr defaultColWidth="9.140625" defaultRowHeight="12.75" x14ac:dyDescent="0.2"/>
  <cols>
    <col min="1" max="1" width="45.42578125" style="127" customWidth="1"/>
    <col min="2" max="2" width="10.28515625" style="127" customWidth="1"/>
    <col min="3" max="8" width="13.7109375" style="127" customWidth="1"/>
    <col min="9" max="16384" width="9.140625" style="127"/>
  </cols>
  <sheetData>
    <row r="1" spans="1:8" s="98" customFormat="1" ht="15.75" x14ac:dyDescent="0.25">
      <c r="A1" s="214" t="s">
        <v>1861</v>
      </c>
    </row>
    <row r="2" spans="1:8" s="98" customFormat="1" ht="12" customHeight="1" x14ac:dyDescent="0.25">
      <c r="A2" s="214"/>
    </row>
    <row r="3" spans="1:8" s="98" customFormat="1" ht="15.75" x14ac:dyDescent="0.25">
      <c r="A3" s="214" t="s">
        <v>3356</v>
      </c>
    </row>
    <row r="4" spans="1:8" s="98" customFormat="1" x14ac:dyDescent="0.2">
      <c r="A4" s="213"/>
      <c r="B4" s="100"/>
      <c r="C4" s="101"/>
    </row>
    <row r="5" spans="1:8" ht="25.5" x14ac:dyDescent="0.35">
      <c r="A5" s="153" t="s">
        <v>1907</v>
      </c>
      <c r="E5" s="490"/>
    </row>
    <row r="6" spans="1:8" ht="13.5" thickBot="1" x14ac:dyDescent="0.25"/>
    <row r="7" spans="1:8" ht="52.5" customHeight="1" thickBot="1" x14ac:dyDescent="0.25">
      <c r="A7" s="244" t="s">
        <v>1908</v>
      </c>
      <c r="B7" s="246" t="s">
        <v>4</v>
      </c>
      <c r="C7" s="437" t="s">
        <v>1909</v>
      </c>
      <c r="D7" s="245" t="s">
        <v>1910</v>
      </c>
      <c r="E7" s="245" t="s">
        <v>1911</v>
      </c>
      <c r="F7" s="245" t="s">
        <v>1912</v>
      </c>
      <c r="G7" s="245" t="s">
        <v>1913</v>
      </c>
      <c r="H7" s="246" t="s">
        <v>1914</v>
      </c>
    </row>
    <row r="8" spans="1:8" x14ac:dyDescent="0.2">
      <c r="A8" s="491" t="s">
        <v>1915</v>
      </c>
      <c r="B8" s="492" t="s">
        <v>1916</v>
      </c>
      <c r="C8" s="493">
        <v>1871667</v>
      </c>
      <c r="D8" s="250">
        <v>671985</v>
      </c>
      <c r="E8" s="250">
        <v>675860759</v>
      </c>
      <c r="F8" s="250">
        <v>942174028.13</v>
      </c>
      <c r="G8" s="250">
        <v>1005.7676272535846</v>
      </c>
      <c r="H8" s="251">
        <v>1402.0759810561246</v>
      </c>
    </row>
    <row r="9" spans="1:8" x14ac:dyDescent="0.2">
      <c r="A9" s="494" t="s">
        <v>1917</v>
      </c>
      <c r="B9" s="495" t="s">
        <v>1918</v>
      </c>
      <c r="C9" s="163">
        <v>97625</v>
      </c>
      <c r="D9" s="162">
        <v>54364</v>
      </c>
      <c r="E9" s="162">
        <v>116818912</v>
      </c>
      <c r="F9" s="162">
        <v>89823331.210000008</v>
      </c>
      <c r="G9" s="162">
        <v>2148.8284894415424</v>
      </c>
      <c r="H9" s="156">
        <v>1652.2575824074756</v>
      </c>
    </row>
    <row r="10" spans="1:8" x14ac:dyDescent="0.2">
      <c r="A10" s="494" t="s">
        <v>1919</v>
      </c>
      <c r="B10" s="495" t="s">
        <v>1920</v>
      </c>
      <c r="C10" s="163">
        <v>1022176</v>
      </c>
      <c r="D10" s="162">
        <v>275974</v>
      </c>
      <c r="E10" s="162">
        <v>395421906</v>
      </c>
      <c r="F10" s="162">
        <v>2118931943.5699999</v>
      </c>
      <c r="G10" s="162">
        <v>1432.8230413009921</v>
      </c>
      <c r="H10" s="156">
        <v>7678.0129416901591</v>
      </c>
    </row>
    <row r="11" spans="1:8" ht="25.5" x14ac:dyDescent="0.2">
      <c r="A11" s="494" t="s">
        <v>1921</v>
      </c>
      <c r="B11" s="495" t="s">
        <v>1922</v>
      </c>
      <c r="C11" s="163">
        <v>562117</v>
      </c>
      <c r="D11" s="162">
        <v>253419</v>
      </c>
      <c r="E11" s="162">
        <v>184328825</v>
      </c>
      <c r="F11" s="162">
        <v>106024042.94</v>
      </c>
      <c r="G11" s="162">
        <v>727.36781772479571</v>
      </c>
      <c r="H11" s="156">
        <v>418.37448233952466</v>
      </c>
    </row>
    <row r="12" spans="1:8" x14ac:dyDescent="0.2">
      <c r="A12" s="494" t="s">
        <v>1923</v>
      </c>
      <c r="B12" s="495" t="s">
        <v>1924</v>
      </c>
      <c r="C12" s="163">
        <v>356864</v>
      </c>
      <c r="D12" s="162">
        <v>158679</v>
      </c>
      <c r="E12" s="162">
        <v>329668759</v>
      </c>
      <c r="F12" s="162">
        <v>430861657.68000001</v>
      </c>
      <c r="G12" s="162">
        <v>2077.5827866321315</v>
      </c>
      <c r="H12" s="156">
        <v>2715.3035857296809</v>
      </c>
    </row>
    <row r="13" spans="1:8" x14ac:dyDescent="0.2">
      <c r="A13" s="494" t="s">
        <v>1925</v>
      </c>
      <c r="B13" s="495" t="s">
        <v>1926</v>
      </c>
      <c r="C13" s="163">
        <v>5471</v>
      </c>
      <c r="D13" s="162">
        <v>1457</v>
      </c>
      <c r="E13" s="162">
        <v>2071332</v>
      </c>
      <c r="F13" s="162">
        <v>3168988.81</v>
      </c>
      <c r="G13" s="162">
        <v>1421.6417295813314</v>
      </c>
      <c r="H13" s="156">
        <v>2175.0094783802333</v>
      </c>
    </row>
    <row r="14" spans="1:8" x14ac:dyDescent="0.2">
      <c r="A14" s="494" t="s">
        <v>1927</v>
      </c>
      <c r="B14" s="495" t="s">
        <v>1928</v>
      </c>
      <c r="C14" s="163">
        <v>987713</v>
      </c>
      <c r="D14" s="162">
        <v>384465</v>
      </c>
      <c r="E14" s="162">
        <v>733330377</v>
      </c>
      <c r="F14" s="162">
        <v>745195373.83000004</v>
      </c>
      <c r="G14" s="162">
        <v>1907.4047754672076</v>
      </c>
      <c r="H14" s="156">
        <v>1938.2658338990545</v>
      </c>
    </row>
    <row r="15" spans="1:8" x14ac:dyDescent="0.2">
      <c r="A15" s="494" t="s">
        <v>1929</v>
      </c>
      <c r="B15" s="495" t="s">
        <v>1930</v>
      </c>
      <c r="C15" s="163">
        <v>117772</v>
      </c>
      <c r="D15" s="162">
        <v>38883</v>
      </c>
      <c r="E15" s="162">
        <v>39478276</v>
      </c>
      <c r="F15" s="162">
        <v>54634473.290000007</v>
      </c>
      <c r="G15" s="162">
        <v>1015.3094154257644</v>
      </c>
      <c r="H15" s="156">
        <v>1405.0992281974129</v>
      </c>
    </row>
    <row r="16" spans="1:8" x14ac:dyDescent="0.2">
      <c r="A16" s="494" t="s">
        <v>1931</v>
      </c>
      <c r="B16" s="495" t="s">
        <v>1932</v>
      </c>
      <c r="C16" s="163">
        <v>386520</v>
      </c>
      <c r="D16" s="162">
        <v>117823</v>
      </c>
      <c r="E16" s="162">
        <v>117113154</v>
      </c>
      <c r="F16" s="162">
        <v>449517355.75999999</v>
      </c>
      <c r="G16" s="162">
        <v>993.97531891056929</v>
      </c>
      <c r="H16" s="156">
        <v>3815.1919044668698</v>
      </c>
    </row>
    <row r="17" spans="1:8" x14ac:dyDescent="0.2">
      <c r="A17" s="494" t="s">
        <v>1933</v>
      </c>
      <c r="B17" s="495" t="s">
        <v>57</v>
      </c>
      <c r="C17" s="163">
        <v>385980</v>
      </c>
      <c r="D17" s="162">
        <v>3856</v>
      </c>
      <c r="E17" s="162">
        <v>2122672937</v>
      </c>
      <c r="F17" s="162">
        <v>243526247.59</v>
      </c>
      <c r="G17" s="162">
        <v>550485.72017634858</v>
      </c>
      <c r="H17" s="156">
        <v>63155.147196576763</v>
      </c>
    </row>
    <row r="18" spans="1:8" x14ac:dyDescent="0.2">
      <c r="A18" s="494" t="s">
        <v>1934</v>
      </c>
      <c r="B18" s="495" t="s">
        <v>1935</v>
      </c>
      <c r="C18" s="163">
        <v>510387</v>
      </c>
      <c r="D18" s="162">
        <v>245565</v>
      </c>
      <c r="E18" s="162">
        <v>251692109</v>
      </c>
      <c r="F18" s="162">
        <v>35082858.780000001</v>
      </c>
      <c r="G18" s="162">
        <v>1024.9510679453506</v>
      </c>
      <c r="H18" s="156">
        <v>142.86587575590985</v>
      </c>
    </row>
    <row r="19" spans="1:8" x14ac:dyDescent="0.2">
      <c r="A19" s="494" t="s">
        <v>1936</v>
      </c>
      <c r="B19" s="495" t="s">
        <v>1937</v>
      </c>
      <c r="C19" s="163">
        <v>61890</v>
      </c>
      <c r="D19" s="162">
        <v>20873</v>
      </c>
      <c r="E19" s="162">
        <v>16588549</v>
      </c>
      <c r="F19" s="162">
        <v>110389489.06999999</v>
      </c>
      <c r="G19" s="162">
        <v>794.73717242370526</v>
      </c>
      <c r="H19" s="156">
        <v>5288.6259315862599</v>
      </c>
    </row>
    <row r="20" spans="1:8" x14ac:dyDescent="0.2">
      <c r="A20" s="494" t="s">
        <v>1938</v>
      </c>
      <c r="B20" s="495" t="s">
        <v>1939</v>
      </c>
      <c r="C20" s="163">
        <v>14921</v>
      </c>
      <c r="D20" s="162">
        <v>6388</v>
      </c>
      <c r="E20" s="162">
        <v>5244779</v>
      </c>
      <c r="F20" s="162">
        <v>39117069.810000002</v>
      </c>
      <c r="G20" s="162">
        <v>821.03616155291172</v>
      </c>
      <c r="H20" s="156">
        <v>6123.5237648716347</v>
      </c>
    </row>
    <row r="21" spans="1:8" x14ac:dyDescent="0.2">
      <c r="A21" s="494" t="s">
        <v>1940</v>
      </c>
      <c r="B21" s="495" t="s">
        <v>1941</v>
      </c>
      <c r="C21" s="163">
        <v>1882</v>
      </c>
      <c r="D21" s="162">
        <v>1120</v>
      </c>
      <c r="E21" s="162">
        <v>415632</v>
      </c>
      <c r="F21" s="162">
        <v>33970.68</v>
      </c>
      <c r="G21" s="162">
        <v>371.1</v>
      </c>
      <c r="H21" s="156">
        <v>30.330964285714288</v>
      </c>
    </row>
    <row r="22" spans="1:8" x14ac:dyDescent="0.2">
      <c r="A22" s="494" t="s">
        <v>1942</v>
      </c>
      <c r="B22" s="495" t="s">
        <v>1943</v>
      </c>
      <c r="C22" s="163">
        <v>634334</v>
      </c>
      <c r="D22" s="162">
        <v>246424</v>
      </c>
      <c r="E22" s="162">
        <v>319920445.31999999</v>
      </c>
      <c r="F22" s="162">
        <v>713507880.15999997</v>
      </c>
      <c r="G22" s="162">
        <v>1298.2519775671201</v>
      </c>
      <c r="H22" s="156">
        <v>2895.4480089601661</v>
      </c>
    </row>
    <row r="23" spans="1:8" ht="25.5" x14ac:dyDescent="0.2">
      <c r="A23" s="494" t="s">
        <v>1944</v>
      </c>
      <c r="B23" s="495" t="s">
        <v>1945</v>
      </c>
      <c r="C23" s="163">
        <v>14</v>
      </c>
      <c r="D23" s="162">
        <v>8</v>
      </c>
      <c r="E23" s="162">
        <v>4956</v>
      </c>
      <c r="F23" s="162">
        <v>2764.75</v>
      </c>
      <c r="G23" s="162">
        <v>619.5</v>
      </c>
      <c r="H23" s="156">
        <v>345.59375</v>
      </c>
    </row>
    <row r="24" spans="1:8" x14ac:dyDescent="0.2">
      <c r="A24" s="494" t="s">
        <v>1946</v>
      </c>
      <c r="B24" s="495" t="s">
        <v>1947</v>
      </c>
      <c r="C24" s="163">
        <v>827544</v>
      </c>
      <c r="D24" s="162">
        <v>319141</v>
      </c>
      <c r="E24" s="162">
        <v>358762052</v>
      </c>
      <c r="F24" s="162">
        <v>590476925.0200001</v>
      </c>
      <c r="G24" s="162">
        <v>1124.1490501063793</v>
      </c>
      <c r="H24" s="156">
        <v>1850.2070402110669</v>
      </c>
    </row>
    <row r="25" spans="1:8" x14ac:dyDescent="0.2">
      <c r="A25" s="494" t="s">
        <v>1948</v>
      </c>
      <c r="B25" s="495" t="s">
        <v>1949</v>
      </c>
      <c r="C25" s="163">
        <v>80499</v>
      </c>
      <c r="D25" s="162">
        <v>45599</v>
      </c>
      <c r="E25" s="162">
        <v>76272145</v>
      </c>
      <c r="F25" s="162">
        <v>496311.35</v>
      </c>
      <c r="G25" s="162">
        <v>1672.6714401631614</v>
      </c>
      <c r="H25" s="156">
        <v>10.884259523235158</v>
      </c>
    </row>
    <row r="26" spans="1:8" x14ac:dyDescent="0.2">
      <c r="A26" s="494" t="s">
        <v>1950</v>
      </c>
      <c r="B26" s="495" t="s">
        <v>1951</v>
      </c>
      <c r="C26" s="163">
        <v>1323119</v>
      </c>
      <c r="D26" s="162">
        <v>461507</v>
      </c>
      <c r="E26" s="162">
        <v>579697303</v>
      </c>
      <c r="F26" s="162">
        <v>699227814.72000003</v>
      </c>
      <c r="G26" s="162">
        <v>1256.0964470744755</v>
      </c>
      <c r="H26" s="156">
        <v>1515.0968776638274</v>
      </c>
    </row>
    <row r="27" spans="1:8" x14ac:dyDescent="0.2">
      <c r="A27" s="494" t="s">
        <v>1952</v>
      </c>
      <c r="B27" s="495" t="s">
        <v>1953</v>
      </c>
      <c r="C27" s="163">
        <v>22184</v>
      </c>
      <c r="D27" s="162">
        <v>7818</v>
      </c>
      <c r="E27" s="162">
        <v>13254462</v>
      </c>
      <c r="F27" s="162">
        <v>3767122.45</v>
      </c>
      <c r="G27" s="162">
        <v>1695.3775901765157</v>
      </c>
      <c r="H27" s="156">
        <v>481.85244947556924</v>
      </c>
    </row>
    <row r="28" spans="1:8" x14ac:dyDescent="0.2">
      <c r="A28" s="494" t="s">
        <v>1954</v>
      </c>
      <c r="B28" s="495" t="s">
        <v>1955</v>
      </c>
      <c r="C28" s="163">
        <v>54778</v>
      </c>
      <c r="D28" s="162">
        <v>43643</v>
      </c>
      <c r="E28" s="162">
        <v>70945404</v>
      </c>
      <c r="F28" s="162">
        <v>794092.68</v>
      </c>
      <c r="G28" s="162">
        <v>1625.5849506220929</v>
      </c>
      <c r="H28" s="156">
        <v>18.195190064844304</v>
      </c>
    </row>
    <row r="29" spans="1:8" x14ac:dyDescent="0.2">
      <c r="A29" s="494" t="s">
        <v>1956</v>
      </c>
      <c r="B29" s="495" t="s">
        <v>1957</v>
      </c>
      <c r="C29" s="163">
        <v>885</v>
      </c>
      <c r="D29" s="162">
        <v>585</v>
      </c>
      <c r="E29" s="162">
        <v>289352</v>
      </c>
      <c r="F29" s="162">
        <v>171403.41</v>
      </c>
      <c r="G29" s="162">
        <v>494.6188034188034</v>
      </c>
      <c r="H29" s="156">
        <v>292.99728205128207</v>
      </c>
    </row>
    <row r="30" spans="1:8" x14ac:dyDescent="0.2">
      <c r="A30" s="494" t="s">
        <v>1958</v>
      </c>
      <c r="B30" s="495" t="s">
        <v>1959</v>
      </c>
      <c r="C30" s="163">
        <v>1431533</v>
      </c>
      <c r="D30" s="162">
        <v>282078</v>
      </c>
      <c r="E30" s="162">
        <v>648339932</v>
      </c>
      <c r="F30" s="162">
        <v>1165607612.9000001</v>
      </c>
      <c r="G30" s="162">
        <v>2298.4420337637107</v>
      </c>
      <c r="H30" s="156">
        <v>4132.2173756904122</v>
      </c>
    </row>
    <row r="31" spans="1:8" x14ac:dyDescent="0.2">
      <c r="A31" s="494" t="s">
        <v>1960</v>
      </c>
      <c r="B31" s="495" t="s">
        <v>1961</v>
      </c>
      <c r="C31" s="163">
        <v>62843</v>
      </c>
      <c r="D31" s="162">
        <v>18629</v>
      </c>
      <c r="E31" s="162">
        <v>44648331</v>
      </c>
      <c r="F31" s="162">
        <v>70165390.129999995</v>
      </c>
      <c r="G31" s="162">
        <v>2396.7110956036286</v>
      </c>
      <c r="H31" s="156">
        <v>3766.4603644854792</v>
      </c>
    </row>
    <row r="32" spans="1:8" x14ac:dyDescent="0.2">
      <c r="A32" s="494" t="s">
        <v>1962</v>
      </c>
      <c r="B32" s="495" t="s">
        <v>1963</v>
      </c>
      <c r="C32" s="163">
        <v>42552</v>
      </c>
      <c r="D32" s="162">
        <v>2149</v>
      </c>
      <c r="E32" s="162">
        <v>9143493</v>
      </c>
      <c r="F32" s="162">
        <v>3528918.27</v>
      </c>
      <c r="G32" s="162">
        <v>4254.766402978129</v>
      </c>
      <c r="H32" s="156">
        <v>1642.1211121451838</v>
      </c>
    </row>
    <row r="33" spans="1:8" x14ac:dyDescent="0.2">
      <c r="A33" s="494" t="s">
        <v>1964</v>
      </c>
      <c r="B33" s="495" t="s">
        <v>1965</v>
      </c>
      <c r="C33" s="163">
        <v>15003</v>
      </c>
      <c r="D33" s="162">
        <v>5645</v>
      </c>
      <c r="E33" s="162">
        <v>9372897</v>
      </c>
      <c r="F33" s="162">
        <v>2932569.02</v>
      </c>
      <c r="G33" s="162">
        <v>1660.3891939769708</v>
      </c>
      <c r="H33" s="156">
        <v>519.49849778565101</v>
      </c>
    </row>
    <row r="34" spans="1:8" x14ac:dyDescent="0.2">
      <c r="A34" s="494" t="s">
        <v>1966</v>
      </c>
      <c r="B34" s="495" t="s">
        <v>1967</v>
      </c>
      <c r="C34" s="163">
        <v>4772</v>
      </c>
      <c r="D34" s="162">
        <v>1822</v>
      </c>
      <c r="E34" s="162">
        <v>1384286</v>
      </c>
      <c r="F34" s="162">
        <v>81074.039999999994</v>
      </c>
      <c r="G34" s="162">
        <v>759.76180021953894</v>
      </c>
      <c r="H34" s="156">
        <v>44.497277716794727</v>
      </c>
    </row>
    <row r="35" spans="1:8" ht="25.5" x14ac:dyDescent="0.2">
      <c r="A35" s="494" t="s">
        <v>1968</v>
      </c>
      <c r="B35" s="495" t="s">
        <v>1969</v>
      </c>
      <c r="C35" s="163">
        <v>124042</v>
      </c>
      <c r="D35" s="162">
        <v>37094</v>
      </c>
      <c r="E35" s="162">
        <v>45754990</v>
      </c>
      <c r="F35" s="162">
        <v>371153883.63999999</v>
      </c>
      <c r="G35" s="162">
        <v>1233.4876260311642</v>
      </c>
      <c r="H35" s="156">
        <v>10005.765990187092</v>
      </c>
    </row>
    <row r="36" spans="1:8" x14ac:dyDescent="0.2">
      <c r="A36" s="494" t="s">
        <v>1970</v>
      </c>
      <c r="B36" s="495" t="s">
        <v>1971</v>
      </c>
      <c r="C36" s="163">
        <v>106521</v>
      </c>
      <c r="D36" s="162">
        <v>17113</v>
      </c>
      <c r="E36" s="162">
        <v>404658704</v>
      </c>
      <c r="F36" s="162">
        <v>37845533.599999994</v>
      </c>
      <c r="G36" s="162">
        <v>23646.274995617368</v>
      </c>
      <c r="H36" s="156">
        <v>2211.5078361479573</v>
      </c>
    </row>
    <row r="37" spans="1:8" x14ac:dyDescent="0.2">
      <c r="A37" s="494" t="s">
        <v>1972</v>
      </c>
      <c r="B37" s="495" t="s">
        <v>1973</v>
      </c>
      <c r="C37" s="163">
        <v>1788047</v>
      </c>
      <c r="D37" s="162">
        <v>770744</v>
      </c>
      <c r="E37" s="162">
        <v>491904160</v>
      </c>
      <c r="F37" s="162">
        <v>246293460.48000002</v>
      </c>
      <c r="G37" s="162">
        <v>638.219901809161</v>
      </c>
      <c r="H37" s="156">
        <v>319.55287420985439</v>
      </c>
    </row>
    <row r="38" spans="1:8" x14ac:dyDescent="0.2">
      <c r="A38" s="494" t="s">
        <v>1974</v>
      </c>
      <c r="B38" s="495" t="s">
        <v>1975</v>
      </c>
      <c r="C38" s="163">
        <v>3098</v>
      </c>
      <c r="D38" s="162">
        <v>1911</v>
      </c>
      <c r="E38" s="162">
        <v>905962</v>
      </c>
      <c r="F38" s="162">
        <v>542038.79</v>
      </c>
      <c r="G38" s="162">
        <v>474.07744636316067</v>
      </c>
      <c r="H38" s="156">
        <v>283.64143903715336</v>
      </c>
    </row>
    <row r="39" spans="1:8" x14ac:dyDescent="0.2">
      <c r="A39" s="494" t="s">
        <v>1976</v>
      </c>
      <c r="B39" s="495" t="s">
        <v>1977</v>
      </c>
      <c r="C39" s="163">
        <v>705</v>
      </c>
      <c r="D39" s="162">
        <v>409</v>
      </c>
      <c r="E39" s="162">
        <v>294177</v>
      </c>
      <c r="F39" s="162">
        <v>6338.43</v>
      </c>
      <c r="G39" s="162">
        <v>719.25916870415642</v>
      </c>
      <c r="H39" s="156">
        <v>15.497383863080685</v>
      </c>
    </row>
    <row r="40" spans="1:8" x14ac:dyDescent="0.2">
      <c r="A40" s="494" t="s">
        <v>1978</v>
      </c>
      <c r="B40" s="495" t="s">
        <v>1979</v>
      </c>
      <c r="C40" s="163">
        <v>9325</v>
      </c>
      <c r="D40" s="162">
        <v>7629</v>
      </c>
      <c r="E40" s="162">
        <v>46126741</v>
      </c>
      <c r="F40" s="162">
        <v>48108360.940000005</v>
      </c>
      <c r="G40" s="162">
        <v>6046.2368593524707</v>
      </c>
      <c r="H40" s="156">
        <v>6305.9851802333205</v>
      </c>
    </row>
    <row r="41" spans="1:8" x14ac:dyDescent="0.2">
      <c r="A41" s="494" t="s">
        <v>1980</v>
      </c>
      <c r="B41" s="495" t="s">
        <v>1981</v>
      </c>
      <c r="C41" s="163">
        <v>81116</v>
      </c>
      <c r="D41" s="162">
        <v>35586</v>
      </c>
      <c r="E41" s="162">
        <v>51378614</v>
      </c>
      <c r="F41" s="162">
        <v>26196862.540000003</v>
      </c>
      <c r="G41" s="162">
        <v>1443.787275895015</v>
      </c>
      <c r="H41" s="156">
        <v>736.15642499859507</v>
      </c>
    </row>
    <row r="42" spans="1:8" x14ac:dyDescent="0.2">
      <c r="A42" s="494" t="s">
        <v>1982</v>
      </c>
      <c r="B42" s="495" t="s">
        <v>1983</v>
      </c>
      <c r="C42" s="163">
        <v>1984185</v>
      </c>
      <c r="D42" s="162">
        <v>659468</v>
      </c>
      <c r="E42" s="162">
        <v>691556117</v>
      </c>
      <c r="F42" s="162">
        <v>134351435.57999998</v>
      </c>
      <c r="G42" s="162">
        <v>1048.6575800493731</v>
      </c>
      <c r="H42" s="156">
        <v>203.72699748888496</v>
      </c>
    </row>
    <row r="43" spans="1:8" x14ac:dyDescent="0.2">
      <c r="A43" s="494" t="s">
        <v>1984</v>
      </c>
      <c r="B43" s="495" t="s">
        <v>1985</v>
      </c>
      <c r="C43" s="163">
        <v>17003</v>
      </c>
      <c r="D43" s="162">
        <v>7677</v>
      </c>
      <c r="E43" s="162">
        <v>5343924</v>
      </c>
      <c r="F43" s="162">
        <v>278918.63</v>
      </c>
      <c r="G43" s="162">
        <v>696.09534974599455</v>
      </c>
      <c r="H43" s="156">
        <v>36.331722026833397</v>
      </c>
    </row>
    <row r="44" spans="1:8" x14ac:dyDescent="0.2">
      <c r="A44" s="494" t="s">
        <v>1986</v>
      </c>
      <c r="B44" s="495" t="s">
        <v>1987</v>
      </c>
      <c r="C44" s="163">
        <v>2031</v>
      </c>
      <c r="D44" s="162">
        <v>780</v>
      </c>
      <c r="E44" s="162">
        <v>1013664</v>
      </c>
      <c r="F44" s="162">
        <v>611296.16999999993</v>
      </c>
      <c r="G44" s="162">
        <v>1299.5692307692307</v>
      </c>
      <c r="H44" s="156">
        <v>783.71303846153842</v>
      </c>
    </row>
    <row r="45" spans="1:8" x14ac:dyDescent="0.2">
      <c r="A45" s="494" t="s">
        <v>1988</v>
      </c>
      <c r="B45" s="495" t="s">
        <v>1989</v>
      </c>
      <c r="C45" s="163">
        <v>22344</v>
      </c>
      <c r="D45" s="162">
        <v>11570</v>
      </c>
      <c r="E45" s="162">
        <v>12484501</v>
      </c>
      <c r="F45" s="162">
        <v>6659791.9099999992</v>
      </c>
      <c r="G45" s="162">
        <v>1079.0407087294727</v>
      </c>
      <c r="H45" s="156">
        <v>575.60863526361277</v>
      </c>
    </row>
    <row r="46" spans="1:8" x14ac:dyDescent="0.2">
      <c r="A46" s="494" t="s">
        <v>1990</v>
      </c>
      <c r="B46" s="495" t="s">
        <v>1991</v>
      </c>
      <c r="C46" s="163">
        <v>2920</v>
      </c>
      <c r="D46" s="162">
        <v>1320</v>
      </c>
      <c r="E46" s="162">
        <v>998574</v>
      </c>
      <c r="F46" s="162">
        <v>814687.72</v>
      </c>
      <c r="G46" s="162">
        <v>756.49545454545455</v>
      </c>
      <c r="H46" s="156">
        <v>617.1876666666667</v>
      </c>
    </row>
    <row r="47" spans="1:8" x14ac:dyDescent="0.2">
      <c r="A47" s="494" t="s">
        <v>1992</v>
      </c>
      <c r="B47" s="495" t="s">
        <v>1993</v>
      </c>
      <c r="C47" s="163">
        <v>722</v>
      </c>
      <c r="D47" s="162">
        <v>415</v>
      </c>
      <c r="E47" s="162">
        <v>883590</v>
      </c>
      <c r="F47" s="162">
        <v>30956.240000000002</v>
      </c>
      <c r="G47" s="162">
        <v>2129.132530120482</v>
      </c>
      <c r="H47" s="156">
        <v>74.593349397590359</v>
      </c>
    </row>
    <row r="48" spans="1:8" x14ac:dyDescent="0.2">
      <c r="A48" s="494" t="s">
        <v>1994</v>
      </c>
      <c r="B48" s="495" t="s">
        <v>1995</v>
      </c>
      <c r="C48" s="163">
        <v>22510</v>
      </c>
      <c r="D48" s="162">
        <v>7484</v>
      </c>
      <c r="E48" s="162">
        <v>14017302</v>
      </c>
      <c r="F48" s="162">
        <v>234284.72000000003</v>
      </c>
      <c r="G48" s="162">
        <v>1872.9692677712453</v>
      </c>
      <c r="H48" s="156">
        <v>31.304746125066814</v>
      </c>
    </row>
    <row r="49" spans="1:8" x14ac:dyDescent="0.2">
      <c r="A49" s="494" t="s">
        <v>1996</v>
      </c>
      <c r="B49" s="495" t="s">
        <v>1997</v>
      </c>
      <c r="C49" s="163">
        <v>4291092</v>
      </c>
      <c r="D49" s="162">
        <v>1393457</v>
      </c>
      <c r="E49" s="162">
        <v>1706553258.1600001</v>
      </c>
      <c r="F49" s="162">
        <v>235616553.14000002</v>
      </c>
      <c r="G49" s="162">
        <v>1224.6902905220613</v>
      </c>
      <c r="H49" s="156">
        <v>169.08778178300443</v>
      </c>
    </row>
    <row r="50" spans="1:8" x14ac:dyDescent="0.2">
      <c r="A50" s="494" t="s">
        <v>1998</v>
      </c>
      <c r="B50" s="495" t="s">
        <v>1999</v>
      </c>
      <c r="C50" s="163">
        <v>6283</v>
      </c>
      <c r="D50" s="162">
        <v>3143</v>
      </c>
      <c r="E50" s="162">
        <v>2486834</v>
      </c>
      <c r="F50" s="162">
        <v>272543.14</v>
      </c>
      <c r="G50" s="162">
        <v>791.22939866369711</v>
      </c>
      <c r="H50" s="156">
        <v>86.714330257715559</v>
      </c>
    </row>
    <row r="51" spans="1:8" x14ac:dyDescent="0.2">
      <c r="A51" s="494" t="s">
        <v>2000</v>
      </c>
      <c r="B51" s="495" t="s">
        <v>2001</v>
      </c>
      <c r="C51" s="163">
        <v>1473525</v>
      </c>
      <c r="D51" s="162">
        <v>617159</v>
      </c>
      <c r="E51" s="162">
        <v>473433748</v>
      </c>
      <c r="F51" s="162">
        <v>347040272.25</v>
      </c>
      <c r="G51" s="162">
        <v>767.11795177579847</v>
      </c>
      <c r="H51" s="156">
        <v>562.31906567027295</v>
      </c>
    </row>
    <row r="52" spans="1:8" x14ac:dyDescent="0.2">
      <c r="A52" s="494" t="s">
        <v>2002</v>
      </c>
      <c r="B52" s="495" t="s">
        <v>2003</v>
      </c>
      <c r="C52" s="163">
        <v>12316</v>
      </c>
      <c r="D52" s="162">
        <v>7370</v>
      </c>
      <c r="E52" s="162">
        <v>5272450</v>
      </c>
      <c r="F52" s="162">
        <v>63531980.670000002</v>
      </c>
      <c r="G52" s="162">
        <v>715.39348710990498</v>
      </c>
      <c r="H52" s="156">
        <v>8620.3501587516967</v>
      </c>
    </row>
    <row r="53" spans="1:8" ht="25.5" x14ac:dyDescent="0.2">
      <c r="A53" s="494" t="s">
        <v>2004</v>
      </c>
      <c r="B53" s="495" t="s">
        <v>59</v>
      </c>
      <c r="C53" s="163">
        <v>7448</v>
      </c>
      <c r="D53" s="162">
        <v>3845</v>
      </c>
      <c r="E53" s="162">
        <v>100422561</v>
      </c>
      <c r="F53" s="162">
        <v>65730761.659999996</v>
      </c>
      <c r="G53" s="162">
        <v>26117.701170351105</v>
      </c>
      <c r="H53" s="156">
        <v>17095.126569570872</v>
      </c>
    </row>
    <row r="54" spans="1:8" x14ac:dyDescent="0.2">
      <c r="A54" s="494" t="s">
        <v>2005</v>
      </c>
      <c r="B54" s="495" t="s">
        <v>2006</v>
      </c>
      <c r="C54" s="163">
        <v>1312626</v>
      </c>
      <c r="D54" s="162">
        <v>604181</v>
      </c>
      <c r="E54" s="162">
        <v>580117433</v>
      </c>
      <c r="F54" s="162">
        <v>118374740.16</v>
      </c>
      <c r="G54" s="162">
        <v>960.17159261876827</v>
      </c>
      <c r="H54" s="156">
        <v>195.92595622834878</v>
      </c>
    </row>
    <row r="55" spans="1:8" x14ac:dyDescent="0.2">
      <c r="A55" s="494" t="s">
        <v>2007</v>
      </c>
      <c r="B55" s="495" t="s">
        <v>2008</v>
      </c>
      <c r="C55" s="163">
        <v>105447</v>
      </c>
      <c r="D55" s="162">
        <v>58264</v>
      </c>
      <c r="E55" s="162">
        <v>74760345</v>
      </c>
      <c r="F55" s="162">
        <v>54308522.020000003</v>
      </c>
      <c r="G55" s="162">
        <v>1283.1310071399148</v>
      </c>
      <c r="H55" s="156">
        <v>932.11111526843342</v>
      </c>
    </row>
    <row r="56" spans="1:8" x14ac:dyDescent="0.2">
      <c r="A56" s="494" t="s">
        <v>2009</v>
      </c>
      <c r="B56" s="495" t="s">
        <v>2010</v>
      </c>
      <c r="C56" s="163">
        <v>22439</v>
      </c>
      <c r="D56" s="162">
        <v>11130</v>
      </c>
      <c r="E56" s="162">
        <v>10399245</v>
      </c>
      <c r="F56" s="162">
        <v>769349.05</v>
      </c>
      <c r="G56" s="162">
        <v>934.34366576819411</v>
      </c>
      <c r="H56" s="156">
        <v>69.123903863432176</v>
      </c>
    </row>
    <row r="57" spans="1:8" x14ac:dyDescent="0.2">
      <c r="A57" s="494" t="s">
        <v>2011</v>
      </c>
      <c r="B57" s="495" t="s">
        <v>2012</v>
      </c>
      <c r="C57" s="163">
        <v>2369554</v>
      </c>
      <c r="D57" s="162">
        <v>1272132</v>
      </c>
      <c r="E57" s="162">
        <v>1503822972</v>
      </c>
      <c r="F57" s="162">
        <v>452489177.19</v>
      </c>
      <c r="G57" s="162">
        <v>1182.1280904811765</v>
      </c>
      <c r="H57" s="156">
        <v>355.69357361500221</v>
      </c>
    </row>
    <row r="58" spans="1:8" x14ac:dyDescent="0.2">
      <c r="A58" s="494" t="s">
        <v>2013</v>
      </c>
      <c r="B58" s="495" t="s">
        <v>2014</v>
      </c>
      <c r="C58" s="163">
        <v>980623</v>
      </c>
      <c r="D58" s="162">
        <v>351102</v>
      </c>
      <c r="E58" s="162">
        <v>411294055</v>
      </c>
      <c r="F58" s="162">
        <v>588797016.38999999</v>
      </c>
      <c r="G58" s="162">
        <v>1171.437516733029</v>
      </c>
      <c r="H58" s="156">
        <v>1676.9970447049575</v>
      </c>
    </row>
    <row r="59" spans="1:8" x14ac:dyDescent="0.2">
      <c r="A59" s="494" t="s">
        <v>2015</v>
      </c>
      <c r="B59" s="495" t="s">
        <v>2016</v>
      </c>
      <c r="C59" s="163">
        <v>2164</v>
      </c>
      <c r="D59" s="162">
        <v>1276</v>
      </c>
      <c r="E59" s="162">
        <v>1565219</v>
      </c>
      <c r="F59" s="162">
        <v>491640.05</v>
      </c>
      <c r="G59" s="162">
        <v>1226.66065830721</v>
      </c>
      <c r="H59" s="156">
        <v>385.29784482758618</v>
      </c>
    </row>
    <row r="60" spans="1:8" x14ac:dyDescent="0.2">
      <c r="A60" s="494" t="s">
        <v>2017</v>
      </c>
      <c r="B60" s="495" t="s">
        <v>2018</v>
      </c>
      <c r="C60" s="163">
        <v>54091</v>
      </c>
      <c r="D60" s="162">
        <v>18095</v>
      </c>
      <c r="E60" s="162">
        <v>51536004</v>
      </c>
      <c r="F60" s="162">
        <v>28993883.5</v>
      </c>
      <c r="G60" s="162">
        <v>2848.0798010500139</v>
      </c>
      <c r="H60" s="156">
        <v>1602.3146449295386</v>
      </c>
    </row>
    <row r="61" spans="1:8" x14ac:dyDescent="0.2">
      <c r="A61" s="494" t="s">
        <v>2019</v>
      </c>
      <c r="B61" s="495" t="s">
        <v>61</v>
      </c>
      <c r="C61" s="163">
        <v>282464</v>
      </c>
      <c r="D61" s="162">
        <v>58616</v>
      </c>
      <c r="E61" s="162">
        <v>320233192</v>
      </c>
      <c r="F61" s="162">
        <v>116981.61</v>
      </c>
      <c r="G61" s="162">
        <v>5463.2385696738093</v>
      </c>
      <c r="H61" s="156">
        <v>1.9957282994404257</v>
      </c>
    </row>
    <row r="62" spans="1:8" x14ac:dyDescent="0.2">
      <c r="A62" s="494" t="s">
        <v>2020</v>
      </c>
      <c r="B62" s="495" t="s">
        <v>33</v>
      </c>
      <c r="C62" s="163">
        <v>5574467</v>
      </c>
      <c r="D62" s="162">
        <v>505182</v>
      </c>
      <c r="E62" s="162">
        <v>1991557461.76</v>
      </c>
      <c r="F62" s="162">
        <v>486374.52</v>
      </c>
      <c r="G62" s="162">
        <v>3942.2573681564268</v>
      </c>
      <c r="H62" s="156">
        <v>0.96277088257301335</v>
      </c>
    </row>
    <row r="63" spans="1:8" x14ac:dyDescent="0.2">
      <c r="A63" s="494" t="s">
        <v>2021</v>
      </c>
      <c r="B63" s="495" t="s">
        <v>63</v>
      </c>
      <c r="C63" s="163">
        <v>413412</v>
      </c>
      <c r="D63" s="162">
        <v>58673</v>
      </c>
      <c r="E63" s="162">
        <v>210316370</v>
      </c>
      <c r="F63" s="162">
        <v>0</v>
      </c>
      <c r="G63" s="162">
        <v>3584.5511564092512</v>
      </c>
      <c r="H63" s="156">
        <v>0</v>
      </c>
    </row>
    <row r="64" spans="1:8" ht="25.5" x14ac:dyDescent="0.2">
      <c r="A64" s="494" t="s">
        <v>2022</v>
      </c>
      <c r="B64" s="495" t="s">
        <v>2023</v>
      </c>
      <c r="C64" s="163">
        <v>1549</v>
      </c>
      <c r="D64" s="162">
        <v>757</v>
      </c>
      <c r="E64" s="162">
        <v>592953</v>
      </c>
      <c r="F64" s="496">
        <v>0</v>
      </c>
      <c r="G64" s="162">
        <v>783.29326287978859</v>
      </c>
      <c r="H64" s="156">
        <v>0</v>
      </c>
    </row>
    <row r="65" spans="1:8" x14ac:dyDescent="0.2">
      <c r="A65" s="494" t="s">
        <v>2024</v>
      </c>
      <c r="B65" s="495" t="s">
        <v>2025</v>
      </c>
      <c r="C65" s="163">
        <v>1309</v>
      </c>
      <c r="D65" s="162">
        <v>982</v>
      </c>
      <c r="E65" s="162">
        <v>1251326</v>
      </c>
      <c r="F65" s="162">
        <v>2585.98</v>
      </c>
      <c r="G65" s="162">
        <v>1274.2627291242363</v>
      </c>
      <c r="H65" s="156">
        <v>2.6333808553971485</v>
      </c>
    </row>
    <row r="66" spans="1:8" ht="25.5" x14ac:dyDescent="0.2">
      <c r="A66" s="497" t="s">
        <v>2026</v>
      </c>
      <c r="B66" s="498" t="s">
        <v>101</v>
      </c>
      <c r="C66" s="145">
        <v>6118093</v>
      </c>
      <c r="D66" s="160">
        <v>45437</v>
      </c>
      <c r="E66" s="160">
        <v>1071739953</v>
      </c>
      <c r="F66" s="160">
        <v>0</v>
      </c>
      <c r="G66" s="160">
        <v>23587.383696106695</v>
      </c>
      <c r="H66" s="159">
        <v>0</v>
      </c>
    </row>
    <row r="67" spans="1:8" x14ac:dyDescent="0.2">
      <c r="A67" s="497" t="s">
        <v>2027</v>
      </c>
      <c r="B67" s="498" t="s">
        <v>22</v>
      </c>
      <c r="C67" s="145">
        <v>6919</v>
      </c>
      <c r="D67" s="160">
        <v>204</v>
      </c>
      <c r="E67" s="160">
        <v>4600722.4800000004</v>
      </c>
      <c r="F67" s="160">
        <v>0</v>
      </c>
      <c r="G67" s="160">
        <v>22552.56117647059</v>
      </c>
      <c r="H67" s="159">
        <v>0</v>
      </c>
    </row>
    <row r="68" spans="1:8" x14ac:dyDescent="0.2">
      <c r="A68" s="497" t="s">
        <v>2028</v>
      </c>
      <c r="B68" s="498" t="s">
        <v>26</v>
      </c>
      <c r="C68" s="145">
        <v>888</v>
      </c>
      <c r="D68" s="160">
        <v>299</v>
      </c>
      <c r="E68" s="160">
        <v>517552</v>
      </c>
      <c r="F68" s="160">
        <v>0</v>
      </c>
      <c r="G68" s="160">
        <v>1730.943143812709</v>
      </c>
      <c r="H68" s="159">
        <v>0</v>
      </c>
    </row>
    <row r="69" spans="1:8" x14ac:dyDescent="0.2">
      <c r="A69" s="497" t="s">
        <v>2029</v>
      </c>
      <c r="B69" s="498" t="s">
        <v>24</v>
      </c>
      <c r="C69" s="145">
        <v>6908</v>
      </c>
      <c r="D69" s="160">
        <v>507</v>
      </c>
      <c r="E69" s="160">
        <v>2935176</v>
      </c>
      <c r="F69" s="160">
        <v>0</v>
      </c>
      <c r="G69" s="160">
        <v>5789.3017751479292</v>
      </c>
      <c r="H69" s="159">
        <v>0</v>
      </c>
    </row>
    <row r="70" spans="1:8" x14ac:dyDescent="0.2">
      <c r="A70" s="497" t="s">
        <v>2030</v>
      </c>
      <c r="B70" s="498" t="s">
        <v>2031</v>
      </c>
      <c r="C70" s="145">
        <v>4858</v>
      </c>
      <c r="D70" s="160">
        <v>400</v>
      </c>
      <c r="E70" s="160">
        <v>1093343</v>
      </c>
      <c r="F70" s="160">
        <v>227.6</v>
      </c>
      <c r="G70" s="160">
        <v>2733.3575000000001</v>
      </c>
      <c r="H70" s="159">
        <v>0.56899999999999995</v>
      </c>
    </row>
    <row r="71" spans="1:8" x14ac:dyDescent="0.2">
      <c r="A71" s="497" t="s">
        <v>2032</v>
      </c>
      <c r="B71" s="498" t="s">
        <v>28</v>
      </c>
      <c r="C71" s="145">
        <v>2155</v>
      </c>
      <c r="D71" s="160">
        <v>1000</v>
      </c>
      <c r="E71" s="160">
        <v>899458</v>
      </c>
      <c r="F71" s="160">
        <v>82552.33</v>
      </c>
      <c r="G71" s="160">
        <v>899.45799999999997</v>
      </c>
      <c r="H71" s="159">
        <v>82.552329999999998</v>
      </c>
    </row>
    <row r="72" spans="1:8" x14ac:dyDescent="0.2">
      <c r="A72" s="497" t="s">
        <v>2033</v>
      </c>
      <c r="B72" s="498" t="s">
        <v>2034</v>
      </c>
      <c r="C72" s="145">
        <v>3697977</v>
      </c>
      <c r="D72" s="160">
        <v>93961</v>
      </c>
      <c r="E72" s="160">
        <v>1218952929.5999999</v>
      </c>
      <c r="F72" s="160">
        <v>93072748.969999999</v>
      </c>
      <c r="G72" s="160">
        <v>12972.966758548759</v>
      </c>
      <c r="H72" s="159">
        <v>990.54659880163047</v>
      </c>
    </row>
    <row r="73" spans="1:8" x14ac:dyDescent="0.2">
      <c r="A73" s="497" t="s">
        <v>2035</v>
      </c>
      <c r="B73" s="498" t="s">
        <v>2036</v>
      </c>
      <c r="C73" s="145">
        <v>4998</v>
      </c>
      <c r="D73" s="160">
        <v>354</v>
      </c>
      <c r="E73" s="160">
        <v>7067745</v>
      </c>
      <c r="F73" s="160">
        <v>7410.67</v>
      </c>
      <c r="G73" s="160">
        <v>19965.381355932204</v>
      </c>
      <c r="H73" s="159">
        <v>20.934096045197741</v>
      </c>
    </row>
    <row r="74" spans="1:8" ht="13.5" thickBot="1" x14ac:dyDescent="0.25">
      <c r="A74" s="499" t="s">
        <v>2037</v>
      </c>
      <c r="B74" s="500" t="s">
        <v>31</v>
      </c>
      <c r="C74" s="501">
        <v>48317</v>
      </c>
      <c r="D74" s="258">
        <v>7118</v>
      </c>
      <c r="E74" s="258">
        <v>16906223</v>
      </c>
      <c r="F74" s="258">
        <v>0</v>
      </c>
      <c r="G74" s="258">
        <v>2375.1366957010396</v>
      </c>
      <c r="H74" s="132">
        <v>0</v>
      </c>
    </row>
    <row r="76" spans="1:8" x14ac:dyDescent="0.2">
      <c r="A76" s="127" t="s">
        <v>2038</v>
      </c>
    </row>
    <row r="77" spans="1:8" x14ac:dyDescent="0.2">
      <c r="A77" s="280" t="s">
        <v>2039</v>
      </c>
    </row>
    <row r="78" spans="1:8" x14ac:dyDescent="0.2">
      <c r="A78" s="127" t="s">
        <v>2040</v>
      </c>
    </row>
  </sheetData>
  <pageMargins left="0.19685039370078741" right="0.19685039370078741" top="0.19685039370078741" bottom="0.19685039370078741" header="0.51181102362204722" footer="0.51181102362204722"/>
  <pageSetup paperSize="9" scale="74" orientation="portrait" horizont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="85" zoomScaleNormal="85" workbookViewId="0"/>
  </sheetViews>
  <sheetFormatPr defaultColWidth="9.140625" defaultRowHeight="12.75" x14ac:dyDescent="0.2"/>
  <cols>
    <col min="1" max="1" width="45.42578125" style="127" customWidth="1"/>
    <col min="2" max="2" width="11" style="127" customWidth="1"/>
    <col min="3" max="3" width="13.7109375" style="127" customWidth="1"/>
    <col min="4" max="8" width="13.140625" style="127" customWidth="1"/>
    <col min="9" max="16384" width="9.140625" style="127"/>
  </cols>
  <sheetData>
    <row r="1" spans="1:8" s="98" customFormat="1" ht="15.75" x14ac:dyDescent="0.25">
      <c r="A1" s="214" t="s">
        <v>1861</v>
      </c>
    </row>
    <row r="2" spans="1:8" s="98" customFormat="1" ht="12" customHeight="1" x14ac:dyDescent="0.25">
      <c r="A2" s="214"/>
    </row>
    <row r="3" spans="1:8" s="98" customFormat="1" ht="15.75" x14ac:dyDescent="0.25">
      <c r="A3" s="214" t="s">
        <v>3356</v>
      </c>
    </row>
    <row r="4" spans="1:8" s="98" customFormat="1" x14ac:dyDescent="0.2">
      <c r="A4" s="213"/>
      <c r="B4" s="100"/>
      <c r="C4" s="101"/>
    </row>
    <row r="5" spans="1:8" ht="25.5" x14ac:dyDescent="0.35">
      <c r="A5" s="310" t="s">
        <v>2041</v>
      </c>
      <c r="E5" s="490"/>
    </row>
    <row r="6" spans="1:8" ht="13.5" thickBot="1" x14ac:dyDescent="0.25"/>
    <row r="7" spans="1:8" ht="52.5" customHeight="1" thickBot="1" x14ac:dyDescent="0.25">
      <c r="A7" s="244" t="s">
        <v>1908</v>
      </c>
      <c r="B7" s="246" t="s">
        <v>4</v>
      </c>
      <c r="C7" s="437" t="s">
        <v>1909</v>
      </c>
      <c r="D7" s="245" t="s">
        <v>1910</v>
      </c>
      <c r="E7" s="245" t="s">
        <v>1911</v>
      </c>
      <c r="F7" s="245" t="s">
        <v>1912</v>
      </c>
      <c r="G7" s="245" t="s">
        <v>1913</v>
      </c>
      <c r="H7" s="246" t="s">
        <v>1914</v>
      </c>
    </row>
    <row r="8" spans="1:8" x14ac:dyDescent="0.2">
      <c r="A8" s="491" t="s">
        <v>1915</v>
      </c>
      <c r="B8" s="492" t="s">
        <v>1916</v>
      </c>
      <c r="C8" s="493">
        <v>1277431</v>
      </c>
      <c r="D8" s="250">
        <v>573693</v>
      </c>
      <c r="E8" s="250">
        <v>522215108</v>
      </c>
      <c r="F8" s="250">
        <v>1120472089.3600001</v>
      </c>
      <c r="G8" s="250">
        <v>910.26926945247715</v>
      </c>
      <c r="H8" s="251">
        <v>1953.0865626040411</v>
      </c>
    </row>
    <row r="9" spans="1:8" x14ac:dyDescent="0.2">
      <c r="A9" s="494" t="s">
        <v>1917</v>
      </c>
      <c r="B9" s="495" t="s">
        <v>1918</v>
      </c>
      <c r="C9" s="163">
        <v>59039</v>
      </c>
      <c r="D9" s="162">
        <v>33809</v>
      </c>
      <c r="E9" s="162">
        <v>72534758</v>
      </c>
      <c r="F9" s="162">
        <v>101771375.7</v>
      </c>
      <c r="G9" s="162">
        <v>2145.4274897216719</v>
      </c>
      <c r="H9" s="156">
        <v>3010.1859179508415</v>
      </c>
    </row>
    <row r="10" spans="1:8" x14ac:dyDescent="0.2">
      <c r="A10" s="494" t="s">
        <v>1919</v>
      </c>
      <c r="B10" s="495" t="s">
        <v>1920</v>
      </c>
      <c r="C10" s="163">
        <v>369760</v>
      </c>
      <c r="D10" s="162">
        <v>96030</v>
      </c>
      <c r="E10" s="162">
        <v>135286578</v>
      </c>
      <c r="F10" s="162">
        <v>1128079472.8</v>
      </c>
      <c r="G10" s="162">
        <v>1408.794939081537</v>
      </c>
      <c r="H10" s="156">
        <v>11747.156855149431</v>
      </c>
    </row>
    <row r="11" spans="1:8" ht="25.5" x14ac:dyDescent="0.2">
      <c r="A11" s="494" t="s">
        <v>1921</v>
      </c>
      <c r="B11" s="495" t="s">
        <v>1922</v>
      </c>
      <c r="C11" s="163">
        <v>205990</v>
      </c>
      <c r="D11" s="162">
        <v>91845</v>
      </c>
      <c r="E11" s="162">
        <v>62670810</v>
      </c>
      <c r="F11" s="162">
        <v>343117343.13</v>
      </c>
      <c r="G11" s="162">
        <v>682.35407479993466</v>
      </c>
      <c r="H11" s="156">
        <v>3735.8304004572919</v>
      </c>
    </row>
    <row r="12" spans="1:8" x14ac:dyDescent="0.2">
      <c r="A12" s="494" t="s">
        <v>1923</v>
      </c>
      <c r="B12" s="495" t="s">
        <v>1924</v>
      </c>
      <c r="C12" s="163">
        <v>555482</v>
      </c>
      <c r="D12" s="162">
        <v>234350</v>
      </c>
      <c r="E12" s="162">
        <v>579872506</v>
      </c>
      <c r="F12" s="162">
        <v>1178890220.0899999</v>
      </c>
      <c r="G12" s="162">
        <v>2474.3866268401962</v>
      </c>
      <c r="H12" s="156">
        <v>5030.4681889908252</v>
      </c>
    </row>
    <row r="13" spans="1:8" x14ac:dyDescent="0.2">
      <c r="A13" s="494" t="s">
        <v>1925</v>
      </c>
      <c r="B13" s="495" t="s">
        <v>1926</v>
      </c>
      <c r="C13" s="163">
        <v>21806</v>
      </c>
      <c r="D13" s="162">
        <v>7119</v>
      </c>
      <c r="E13" s="162">
        <v>7214705</v>
      </c>
      <c r="F13" s="162">
        <v>24863380.82</v>
      </c>
      <c r="G13" s="162">
        <v>1013.4436016294424</v>
      </c>
      <c r="H13" s="156">
        <v>3492.5383930327293</v>
      </c>
    </row>
    <row r="14" spans="1:8" x14ac:dyDescent="0.2">
      <c r="A14" s="494" t="s">
        <v>1927</v>
      </c>
      <c r="B14" s="495" t="s">
        <v>1928</v>
      </c>
      <c r="C14" s="163">
        <v>744821</v>
      </c>
      <c r="D14" s="162">
        <v>300464</v>
      </c>
      <c r="E14" s="162">
        <v>1007426078</v>
      </c>
      <c r="F14" s="162">
        <v>2160637515.8499999</v>
      </c>
      <c r="G14" s="162">
        <v>3352.9011062889399</v>
      </c>
      <c r="H14" s="156">
        <v>7191.0029682424511</v>
      </c>
    </row>
    <row r="15" spans="1:8" x14ac:dyDescent="0.2">
      <c r="A15" s="494" t="s">
        <v>1929</v>
      </c>
      <c r="B15" s="495" t="s">
        <v>1930</v>
      </c>
      <c r="C15" s="163">
        <v>150715</v>
      </c>
      <c r="D15" s="162">
        <v>39536</v>
      </c>
      <c r="E15" s="162">
        <v>62450302</v>
      </c>
      <c r="F15" s="162">
        <v>377573424.81</v>
      </c>
      <c r="G15" s="162">
        <v>1579.5806859571023</v>
      </c>
      <c r="H15" s="156">
        <v>9550.1169771853492</v>
      </c>
    </row>
    <row r="16" spans="1:8" x14ac:dyDescent="0.2">
      <c r="A16" s="494" t="s">
        <v>1931</v>
      </c>
      <c r="B16" s="495" t="s">
        <v>1932</v>
      </c>
      <c r="C16" s="163">
        <v>138472</v>
      </c>
      <c r="D16" s="162">
        <v>41344</v>
      </c>
      <c r="E16" s="162">
        <v>40904710</v>
      </c>
      <c r="F16" s="162">
        <v>638731000.6500001</v>
      </c>
      <c r="G16" s="162">
        <v>989.37475812693503</v>
      </c>
      <c r="H16" s="156">
        <v>15449.182484761999</v>
      </c>
    </row>
    <row r="17" spans="1:8" x14ac:dyDescent="0.2">
      <c r="A17" s="494" t="s">
        <v>1933</v>
      </c>
      <c r="B17" s="495" t="s">
        <v>57</v>
      </c>
      <c r="C17" s="163">
        <v>373554</v>
      </c>
      <c r="D17" s="162">
        <v>5856</v>
      </c>
      <c r="E17" s="162">
        <v>1696933502</v>
      </c>
      <c r="F17" s="162">
        <v>274902092.80000001</v>
      </c>
      <c r="G17" s="162">
        <v>289776.89583333331</v>
      </c>
      <c r="H17" s="156">
        <v>46943.663387978144</v>
      </c>
    </row>
    <row r="18" spans="1:8" x14ac:dyDescent="0.2">
      <c r="A18" s="494" t="s">
        <v>1934</v>
      </c>
      <c r="B18" s="495" t="s">
        <v>1935</v>
      </c>
      <c r="C18" s="163">
        <v>469931</v>
      </c>
      <c r="D18" s="162">
        <v>158056</v>
      </c>
      <c r="E18" s="162">
        <v>184462426</v>
      </c>
      <c r="F18" s="162">
        <v>111910987.77000001</v>
      </c>
      <c r="G18" s="162">
        <v>1167.0700637748646</v>
      </c>
      <c r="H18" s="156">
        <v>708.04643778154582</v>
      </c>
    </row>
    <row r="19" spans="1:8" x14ac:dyDescent="0.2">
      <c r="A19" s="494" t="s">
        <v>1936</v>
      </c>
      <c r="B19" s="495" t="s">
        <v>1937</v>
      </c>
      <c r="C19" s="163">
        <v>607118</v>
      </c>
      <c r="D19" s="162">
        <v>182360</v>
      </c>
      <c r="E19" s="162">
        <v>156854117</v>
      </c>
      <c r="F19" s="162">
        <v>2635809561.3699999</v>
      </c>
      <c r="G19" s="162">
        <v>860.13444286027641</v>
      </c>
      <c r="H19" s="156">
        <v>14453.88002506032</v>
      </c>
    </row>
    <row r="20" spans="1:8" x14ac:dyDescent="0.2">
      <c r="A20" s="494" t="s">
        <v>1938</v>
      </c>
      <c r="B20" s="495" t="s">
        <v>1939</v>
      </c>
      <c r="C20" s="163">
        <v>162840</v>
      </c>
      <c r="D20" s="162">
        <v>60224</v>
      </c>
      <c r="E20" s="162">
        <v>43990597</v>
      </c>
      <c r="F20" s="162">
        <v>505162446.56999999</v>
      </c>
      <c r="G20" s="162">
        <v>730.44960480871418</v>
      </c>
      <c r="H20" s="156">
        <v>8388.0586903892126</v>
      </c>
    </row>
    <row r="21" spans="1:8" x14ac:dyDescent="0.2">
      <c r="A21" s="494" t="s">
        <v>1940</v>
      </c>
      <c r="B21" s="495" t="s">
        <v>1941</v>
      </c>
      <c r="C21" s="163">
        <v>451</v>
      </c>
      <c r="D21" s="162">
        <v>390</v>
      </c>
      <c r="E21" s="162">
        <v>225137</v>
      </c>
      <c r="F21" s="162">
        <v>30878.36</v>
      </c>
      <c r="G21" s="162">
        <v>577.27435897435896</v>
      </c>
      <c r="H21" s="156">
        <v>79.175282051282053</v>
      </c>
    </row>
    <row r="22" spans="1:8" x14ac:dyDescent="0.2">
      <c r="A22" s="494" t="s">
        <v>2042</v>
      </c>
      <c r="B22" s="495" t="s">
        <v>1943</v>
      </c>
      <c r="C22" s="163">
        <v>405247</v>
      </c>
      <c r="D22" s="162">
        <v>141205</v>
      </c>
      <c r="E22" s="162">
        <v>206077768</v>
      </c>
      <c r="F22" s="162">
        <v>867115104.47000003</v>
      </c>
      <c r="G22" s="162">
        <v>1459.4225983499168</v>
      </c>
      <c r="H22" s="156">
        <v>6140.8243650720588</v>
      </c>
    </row>
    <row r="23" spans="1:8" ht="25.5" x14ac:dyDescent="0.2">
      <c r="A23" s="494" t="s">
        <v>1944</v>
      </c>
      <c r="B23" s="495" t="s">
        <v>1945</v>
      </c>
      <c r="C23" s="163">
        <v>3513</v>
      </c>
      <c r="D23" s="162">
        <v>1003</v>
      </c>
      <c r="E23" s="162">
        <v>1013607</v>
      </c>
      <c r="F23" s="162">
        <v>501044.77</v>
      </c>
      <c r="G23" s="162">
        <v>1010.5752741774676</v>
      </c>
      <c r="H23" s="156">
        <v>499.54613160518448</v>
      </c>
    </row>
    <row r="24" spans="1:8" x14ac:dyDescent="0.2">
      <c r="A24" s="494" t="s">
        <v>1946</v>
      </c>
      <c r="B24" s="495" t="s">
        <v>1947</v>
      </c>
      <c r="C24" s="163">
        <v>156684</v>
      </c>
      <c r="D24" s="162">
        <v>55316</v>
      </c>
      <c r="E24" s="162">
        <v>57469838</v>
      </c>
      <c r="F24" s="162">
        <v>253242010.94999999</v>
      </c>
      <c r="G24" s="162">
        <v>1038.9369802588762</v>
      </c>
      <c r="H24" s="156">
        <v>4578.0969511533731</v>
      </c>
    </row>
    <row r="25" spans="1:8" x14ac:dyDescent="0.2">
      <c r="A25" s="494" t="s">
        <v>1948</v>
      </c>
      <c r="B25" s="495" t="s">
        <v>1949</v>
      </c>
      <c r="C25" s="163">
        <v>36660</v>
      </c>
      <c r="D25" s="162">
        <v>21332</v>
      </c>
      <c r="E25" s="162">
        <v>34843728</v>
      </c>
      <c r="F25" s="162">
        <v>35262539.579999998</v>
      </c>
      <c r="G25" s="162">
        <v>1633.4018376148508</v>
      </c>
      <c r="H25" s="156">
        <v>1653.0348574910931</v>
      </c>
    </row>
    <row r="26" spans="1:8" x14ac:dyDescent="0.2">
      <c r="A26" s="494" t="s">
        <v>1950</v>
      </c>
      <c r="B26" s="495" t="s">
        <v>1951</v>
      </c>
      <c r="C26" s="163">
        <v>832899</v>
      </c>
      <c r="D26" s="162">
        <v>340399</v>
      </c>
      <c r="E26" s="162">
        <v>399615020</v>
      </c>
      <c r="F26" s="162">
        <v>2322868672.4200001</v>
      </c>
      <c r="G26" s="162">
        <v>1173.9606168055723</v>
      </c>
      <c r="H26" s="156">
        <v>6823.9585675046055</v>
      </c>
    </row>
    <row r="27" spans="1:8" x14ac:dyDescent="0.2">
      <c r="A27" s="494" t="s">
        <v>1952</v>
      </c>
      <c r="B27" s="495" t="s">
        <v>1953</v>
      </c>
      <c r="C27" s="163">
        <v>250825</v>
      </c>
      <c r="D27" s="162">
        <v>122422</v>
      </c>
      <c r="E27" s="162">
        <v>98446530</v>
      </c>
      <c r="F27" s="162">
        <v>488663375.43000001</v>
      </c>
      <c r="G27" s="162">
        <v>804.15717763147143</v>
      </c>
      <c r="H27" s="156">
        <v>3991.6303885739494</v>
      </c>
    </row>
    <row r="28" spans="1:8" x14ac:dyDescent="0.2">
      <c r="A28" s="494" t="s">
        <v>1954</v>
      </c>
      <c r="B28" s="495" t="s">
        <v>1955</v>
      </c>
      <c r="C28" s="163">
        <v>28930</v>
      </c>
      <c r="D28" s="162">
        <v>18926</v>
      </c>
      <c r="E28" s="162">
        <v>29595455</v>
      </c>
      <c r="F28" s="162">
        <v>7758671.6000000006</v>
      </c>
      <c r="G28" s="162">
        <v>1563.7459051040896</v>
      </c>
      <c r="H28" s="156">
        <v>409.94777554686675</v>
      </c>
    </row>
    <row r="29" spans="1:8" x14ac:dyDescent="0.2">
      <c r="A29" s="494" t="s">
        <v>1956</v>
      </c>
      <c r="B29" s="495" t="s">
        <v>1957</v>
      </c>
      <c r="C29" s="163">
        <v>117</v>
      </c>
      <c r="D29" s="162">
        <v>57</v>
      </c>
      <c r="E29" s="162">
        <v>32029</v>
      </c>
      <c r="F29" s="162">
        <v>2142.89</v>
      </c>
      <c r="G29" s="162">
        <v>561.91228070175441</v>
      </c>
      <c r="H29" s="156">
        <v>37.59456140350877</v>
      </c>
    </row>
    <row r="30" spans="1:8" x14ac:dyDescent="0.2">
      <c r="A30" s="494" t="s">
        <v>2043</v>
      </c>
      <c r="B30" s="495" t="s">
        <v>2044</v>
      </c>
      <c r="C30" s="163">
        <v>8019</v>
      </c>
      <c r="D30" s="162">
        <v>3695</v>
      </c>
      <c r="E30" s="162">
        <v>2811301</v>
      </c>
      <c r="F30" s="162">
        <v>19801413.32</v>
      </c>
      <c r="G30" s="162">
        <v>760.83924221921518</v>
      </c>
      <c r="H30" s="156">
        <v>5358.9751880920167</v>
      </c>
    </row>
    <row r="31" spans="1:8" x14ac:dyDescent="0.2">
      <c r="A31" s="494" t="s">
        <v>1958</v>
      </c>
      <c r="B31" s="495" t="s">
        <v>1959</v>
      </c>
      <c r="C31" s="163">
        <v>161063</v>
      </c>
      <c r="D31" s="162">
        <v>38597</v>
      </c>
      <c r="E31" s="162">
        <v>77362852</v>
      </c>
      <c r="F31" s="162">
        <v>118655485.94000001</v>
      </c>
      <c r="G31" s="162">
        <v>2004.3747441510998</v>
      </c>
      <c r="H31" s="156">
        <v>3074.215248335363</v>
      </c>
    </row>
    <row r="32" spans="1:8" x14ac:dyDescent="0.2">
      <c r="A32" s="494" t="s">
        <v>1960</v>
      </c>
      <c r="B32" s="495" t="s">
        <v>1961</v>
      </c>
      <c r="C32" s="163">
        <v>9077</v>
      </c>
      <c r="D32" s="162">
        <v>2981</v>
      </c>
      <c r="E32" s="162">
        <v>6384525</v>
      </c>
      <c r="F32" s="162">
        <v>8881697.4899999984</v>
      </c>
      <c r="G32" s="162">
        <v>2141.7393492116739</v>
      </c>
      <c r="H32" s="156">
        <v>2979.4355887286142</v>
      </c>
    </row>
    <row r="33" spans="1:8" x14ac:dyDescent="0.2">
      <c r="A33" s="494" t="s">
        <v>2045</v>
      </c>
      <c r="B33" s="495" t="s">
        <v>2046</v>
      </c>
      <c r="C33" s="163">
        <v>0</v>
      </c>
      <c r="D33" s="162">
        <v>0</v>
      </c>
      <c r="E33" s="162">
        <v>0</v>
      </c>
      <c r="F33" s="162">
        <v>0</v>
      </c>
      <c r="G33" s="162">
        <v>0</v>
      </c>
      <c r="H33" s="156">
        <v>0</v>
      </c>
    </row>
    <row r="34" spans="1:8" x14ac:dyDescent="0.2">
      <c r="A34" s="494" t="s">
        <v>1962</v>
      </c>
      <c r="B34" s="495" t="s">
        <v>1963</v>
      </c>
      <c r="C34" s="163">
        <v>5507</v>
      </c>
      <c r="D34" s="162">
        <v>1051</v>
      </c>
      <c r="E34" s="162">
        <v>2262994</v>
      </c>
      <c r="F34" s="162">
        <v>609552.56000000006</v>
      </c>
      <c r="G34" s="162">
        <v>2153.1817316841102</v>
      </c>
      <c r="H34" s="156">
        <v>579.97389153187441</v>
      </c>
    </row>
    <row r="35" spans="1:8" x14ac:dyDescent="0.2">
      <c r="A35" s="494" t="s">
        <v>1964</v>
      </c>
      <c r="B35" s="495" t="s">
        <v>1965</v>
      </c>
      <c r="C35" s="163">
        <v>8347</v>
      </c>
      <c r="D35" s="162">
        <v>3532</v>
      </c>
      <c r="E35" s="162">
        <v>5950497</v>
      </c>
      <c r="F35" s="162">
        <v>2248036.7800000003</v>
      </c>
      <c r="G35" s="162">
        <v>1684.7386749716875</v>
      </c>
      <c r="H35" s="156">
        <v>636.47700453001141</v>
      </c>
    </row>
    <row r="36" spans="1:8" x14ac:dyDescent="0.2">
      <c r="A36" s="494" t="s">
        <v>1966</v>
      </c>
      <c r="B36" s="495" t="s">
        <v>1967</v>
      </c>
      <c r="C36" s="163">
        <v>33542</v>
      </c>
      <c r="D36" s="162">
        <v>17703</v>
      </c>
      <c r="E36" s="162">
        <v>9638856</v>
      </c>
      <c r="F36" s="162">
        <v>1864955.18</v>
      </c>
      <c r="G36" s="162">
        <v>544.47585155058459</v>
      </c>
      <c r="H36" s="156">
        <v>105.34684403773372</v>
      </c>
    </row>
    <row r="37" spans="1:8" ht="25.5" x14ac:dyDescent="0.2">
      <c r="A37" s="494" t="s">
        <v>1968</v>
      </c>
      <c r="B37" s="495" t="s">
        <v>1969</v>
      </c>
      <c r="C37" s="163">
        <v>567801</v>
      </c>
      <c r="D37" s="162">
        <v>122289</v>
      </c>
      <c r="E37" s="162">
        <v>192672341</v>
      </c>
      <c r="F37" s="162">
        <v>3497878662.4799995</v>
      </c>
      <c r="G37" s="162">
        <v>1575.5492399152827</v>
      </c>
      <c r="H37" s="156">
        <v>28603.379392095769</v>
      </c>
    </row>
    <row r="38" spans="1:8" x14ac:dyDescent="0.2">
      <c r="A38" s="494" t="s">
        <v>1970</v>
      </c>
      <c r="B38" s="495" t="s">
        <v>1971</v>
      </c>
      <c r="C38" s="163">
        <v>431862</v>
      </c>
      <c r="D38" s="162">
        <v>54535</v>
      </c>
      <c r="E38" s="162">
        <v>1481254604.1600001</v>
      </c>
      <c r="F38" s="162">
        <v>202624798.25999999</v>
      </c>
      <c r="G38" s="162">
        <v>27161.54037150454</v>
      </c>
      <c r="H38" s="156">
        <v>3715.5001056202436</v>
      </c>
    </row>
    <row r="39" spans="1:8" x14ac:dyDescent="0.2">
      <c r="A39" s="494" t="s">
        <v>1972</v>
      </c>
      <c r="B39" s="495" t="s">
        <v>1973</v>
      </c>
      <c r="C39" s="163">
        <v>596509</v>
      </c>
      <c r="D39" s="162">
        <v>200771</v>
      </c>
      <c r="E39" s="162">
        <v>174837065</v>
      </c>
      <c r="F39" s="162">
        <v>437850238.29000002</v>
      </c>
      <c r="G39" s="162">
        <v>870.82828197299409</v>
      </c>
      <c r="H39" s="156">
        <v>2180.8440376847257</v>
      </c>
    </row>
    <row r="40" spans="1:8" x14ac:dyDescent="0.2">
      <c r="A40" s="494" t="s">
        <v>1974</v>
      </c>
      <c r="B40" s="495" t="s">
        <v>1975</v>
      </c>
      <c r="C40" s="163">
        <v>9120</v>
      </c>
      <c r="D40" s="162">
        <v>4521</v>
      </c>
      <c r="E40" s="162">
        <v>2109076</v>
      </c>
      <c r="F40" s="162">
        <v>2642572.1700000004</v>
      </c>
      <c r="G40" s="162">
        <v>466.50652510506524</v>
      </c>
      <c r="H40" s="156">
        <v>584.51054412740552</v>
      </c>
    </row>
    <row r="41" spans="1:8" x14ac:dyDescent="0.2">
      <c r="A41" s="494" t="s">
        <v>1976</v>
      </c>
      <c r="B41" s="495" t="s">
        <v>1977</v>
      </c>
      <c r="C41" s="163">
        <v>429</v>
      </c>
      <c r="D41" s="162">
        <v>286</v>
      </c>
      <c r="E41" s="162">
        <v>96304</v>
      </c>
      <c r="F41" s="162">
        <v>164919.12</v>
      </c>
      <c r="G41" s="162">
        <v>336.72727272727275</v>
      </c>
      <c r="H41" s="156">
        <v>576.64027972027975</v>
      </c>
    </row>
    <row r="42" spans="1:8" x14ac:dyDescent="0.2">
      <c r="A42" s="494" t="s">
        <v>1978</v>
      </c>
      <c r="B42" s="495" t="s">
        <v>1979</v>
      </c>
      <c r="C42" s="163">
        <v>88965</v>
      </c>
      <c r="D42" s="162">
        <v>69969</v>
      </c>
      <c r="E42" s="162">
        <v>444447653</v>
      </c>
      <c r="F42" s="162">
        <v>453432155.73999995</v>
      </c>
      <c r="G42" s="162">
        <v>6352.0652431791223</v>
      </c>
      <c r="H42" s="156">
        <v>6480.472148237076</v>
      </c>
    </row>
    <row r="43" spans="1:8" x14ac:dyDescent="0.2">
      <c r="A43" s="494" t="s">
        <v>1980</v>
      </c>
      <c r="B43" s="495" t="s">
        <v>1981</v>
      </c>
      <c r="C43" s="163">
        <v>62459</v>
      </c>
      <c r="D43" s="162">
        <v>25371</v>
      </c>
      <c r="E43" s="162">
        <v>36651752</v>
      </c>
      <c r="F43" s="162">
        <v>51486982.769999996</v>
      </c>
      <c r="G43" s="162">
        <v>1444.631744905601</v>
      </c>
      <c r="H43" s="156">
        <v>2029.3635556343856</v>
      </c>
    </row>
    <row r="44" spans="1:8" x14ac:dyDescent="0.2">
      <c r="A44" s="494" t="s">
        <v>1982</v>
      </c>
      <c r="B44" s="495" t="s">
        <v>1983</v>
      </c>
      <c r="C44" s="163">
        <v>1901895</v>
      </c>
      <c r="D44" s="162">
        <v>776860</v>
      </c>
      <c r="E44" s="162">
        <v>592594474</v>
      </c>
      <c r="F44" s="162">
        <v>529202091.69999999</v>
      </c>
      <c r="G44" s="162">
        <v>762.80729346342969</v>
      </c>
      <c r="H44" s="156">
        <v>681.20651301392786</v>
      </c>
    </row>
    <row r="45" spans="1:8" x14ac:dyDescent="0.2">
      <c r="A45" s="494" t="s">
        <v>1984</v>
      </c>
      <c r="B45" s="495" t="s">
        <v>1985</v>
      </c>
      <c r="C45" s="163">
        <v>95403</v>
      </c>
      <c r="D45" s="162">
        <v>48873</v>
      </c>
      <c r="E45" s="162">
        <v>30430084</v>
      </c>
      <c r="F45" s="162">
        <v>3326664.84</v>
      </c>
      <c r="G45" s="162">
        <v>622.63589302887078</v>
      </c>
      <c r="H45" s="156">
        <v>68.067539132036089</v>
      </c>
    </row>
    <row r="46" spans="1:8" x14ac:dyDescent="0.2">
      <c r="A46" s="494" t="s">
        <v>1986</v>
      </c>
      <c r="B46" s="495" t="s">
        <v>1987</v>
      </c>
      <c r="C46" s="163">
        <v>264788</v>
      </c>
      <c r="D46" s="162">
        <v>151703</v>
      </c>
      <c r="E46" s="162">
        <v>88302903</v>
      </c>
      <c r="F46" s="162">
        <v>41782080.489999995</v>
      </c>
      <c r="G46" s="162">
        <v>582.077500115357</v>
      </c>
      <c r="H46" s="156">
        <v>275.42026518921836</v>
      </c>
    </row>
    <row r="47" spans="1:8" x14ac:dyDescent="0.2">
      <c r="A47" s="494" t="s">
        <v>1988</v>
      </c>
      <c r="B47" s="495" t="s">
        <v>1989</v>
      </c>
      <c r="C47" s="163">
        <v>43171</v>
      </c>
      <c r="D47" s="162">
        <v>23692</v>
      </c>
      <c r="E47" s="162">
        <v>11258578</v>
      </c>
      <c r="F47" s="162">
        <v>12826687.619999999</v>
      </c>
      <c r="G47" s="162">
        <v>475.20589228431538</v>
      </c>
      <c r="H47" s="156">
        <v>541.3931968596994</v>
      </c>
    </row>
    <row r="48" spans="1:8" x14ac:dyDescent="0.2">
      <c r="A48" s="494" t="s">
        <v>2047</v>
      </c>
      <c r="B48" s="495" t="s">
        <v>2048</v>
      </c>
      <c r="C48" s="163">
        <v>8181</v>
      </c>
      <c r="D48" s="162">
        <v>4451</v>
      </c>
      <c r="E48" s="162">
        <v>7372043</v>
      </c>
      <c r="F48" s="162">
        <v>16181657.25</v>
      </c>
      <c r="G48" s="162">
        <v>1656.2666816445742</v>
      </c>
      <c r="H48" s="156">
        <v>3635.5105032576948</v>
      </c>
    </row>
    <row r="49" spans="1:8" x14ac:dyDescent="0.2">
      <c r="A49" s="494" t="s">
        <v>1990</v>
      </c>
      <c r="B49" s="495" t="s">
        <v>1991</v>
      </c>
      <c r="C49" s="163">
        <v>85514</v>
      </c>
      <c r="D49" s="162">
        <v>44903</v>
      </c>
      <c r="E49" s="162">
        <v>26119991</v>
      </c>
      <c r="F49" s="162">
        <v>19354356.690000001</v>
      </c>
      <c r="G49" s="162">
        <v>581.69812707391486</v>
      </c>
      <c r="H49" s="156">
        <v>431.02591564038039</v>
      </c>
    </row>
    <row r="50" spans="1:8" x14ac:dyDescent="0.2">
      <c r="A50" s="494" t="s">
        <v>1992</v>
      </c>
      <c r="B50" s="495" t="s">
        <v>1993</v>
      </c>
      <c r="C50" s="163">
        <v>4830</v>
      </c>
      <c r="D50" s="162">
        <v>1992</v>
      </c>
      <c r="E50" s="162">
        <v>1449213</v>
      </c>
      <c r="F50" s="162">
        <v>19948628.879999999</v>
      </c>
      <c r="G50" s="162">
        <v>727.51656626506019</v>
      </c>
      <c r="H50" s="156">
        <v>10014.371927710843</v>
      </c>
    </row>
    <row r="51" spans="1:8" x14ac:dyDescent="0.2">
      <c r="A51" s="494" t="s">
        <v>1994</v>
      </c>
      <c r="B51" s="495" t="s">
        <v>1995</v>
      </c>
      <c r="C51" s="163">
        <v>108466</v>
      </c>
      <c r="D51" s="162">
        <v>36941</v>
      </c>
      <c r="E51" s="162">
        <v>46795716</v>
      </c>
      <c r="F51" s="162">
        <v>3464200.08</v>
      </c>
      <c r="G51" s="162">
        <v>1266.7690641834276</v>
      </c>
      <c r="H51" s="156">
        <v>93.776564792506974</v>
      </c>
    </row>
    <row r="52" spans="1:8" x14ac:dyDescent="0.2">
      <c r="A52" s="494" t="s">
        <v>2049</v>
      </c>
      <c r="B52" s="495" t="s">
        <v>2050</v>
      </c>
      <c r="C52" s="163">
        <v>9966</v>
      </c>
      <c r="D52" s="162">
        <v>2729</v>
      </c>
      <c r="E52" s="162">
        <v>4897675</v>
      </c>
      <c r="F52" s="162">
        <v>2384654.8400000003</v>
      </c>
      <c r="G52" s="162">
        <v>1794.6775375595457</v>
      </c>
      <c r="H52" s="156">
        <v>873.82002198607563</v>
      </c>
    </row>
    <row r="53" spans="1:8" x14ac:dyDescent="0.2">
      <c r="A53" s="494" t="s">
        <v>1996</v>
      </c>
      <c r="B53" s="495" t="s">
        <v>1997</v>
      </c>
      <c r="C53" s="163">
        <v>742894</v>
      </c>
      <c r="D53" s="162">
        <v>255609</v>
      </c>
      <c r="E53" s="162">
        <v>319336878</v>
      </c>
      <c r="F53" s="162">
        <v>93995512.040000007</v>
      </c>
      <c r="G53" s="162">
        <v>1249.3178174477425</v>
      </c>
      <c r="H53" s="156">
        <v>367.73162150002548</v>
      </c>
    </row>
    <row r="54" spans="1:8" x14ac:dyDescent="0.2">
      <c r="A54" s="494" t="s">
        <v>1998</v>
      </c>
      <c r="B54" s="495" t="s">
        <v>1999</v>
      </c>
      <c r="C54" s="163">
        <v>4136</v>
      </c>
      <c r="D54" s="162">
        <v>2198</v>
      </c>
      <c r="E54" s="162">
        <v>1458086</v>
      </c>
      <c r="F54" s="162">
        <v>156680.18</v>
      </c>
      <c r="G54" s="162">
        <v>663.3694267515923</v>
      </c>
      <c r="H54" s="156">
        <v>71.28306642402184</v>
      </c>
    </row>
    <row r="55" spans="1:8" x14ac:dyDescent="0.2">
      <c r="A55" s="494" t="s">
        <v>2051</v>
      </c>
      <c r="B55" s="495" t="s">
        <v>2052</v>
      </c>
      <c r="C55" s="163">
        <v>4276</v>
      </c>
      <c r="D55" s="162">
        <v>2579</v>
      </c>
      <c r="E55" s="162">
        <v>2963749</v>
      </c>
      <c r="F55" s="162">
        <v>203722.33</v>
      </c>
      <c r="G55" s="162">
        <v>1149.1853431562622</v>
      </c>
      <c r="H55" s="156">
        <v>78.992760759984492</v>
      </c>
    </row>
    <row r="56" spans="1:8" x14ac:dyDescent="0.2">
      <c r="A56" s="494" t="s">
        <v>2000</v>
      </c>
      <c r="B56" s="495" t="s">
        <v>2001</v>
      </c>
      <c r="C56" s="163">
        <v>925595</v>
      </c>
      <c r="D56" s="162">
        <v>412045</v>
      </c>
      <c r="E56" s="162">
        <v>250205899</v>
      </c>
      <c r="F56" s="162">
        <v>290801891.84000003</v>
      </c>
      <c r="G56" s="162">
        <v>607.22954774357174</v>
      </c>
      <c r="H56" s="156">
        <v>705.75274991809158</v>
      </c>
    </row>
    <row r="57" spans="1:8" x14ac:dyDescent="0.2">
      <c r="A57" s="494" t="s">
        <v>2002</v>
      </c>
      <c r="B57" s="495" t="s">
        <v>2003</v>
      </c>
      <c r="C57" s="163">
        <v>5859</v>
      </c>
      <c r="D57" s="162">
        <v>4551</v>
      </c>
      <c r="E57" s="162">
        <v>2536313</v>
      </c>
      <c r="F57" s="162">
        <v>51407268.880000003</v>
      </c>
      <c r="G57" s="162">
        <v>557.30894308943084</v>
      </c>
      <c r="H57" s="156">
        <v>11295.818255328501</v>
      </c>
    </row>
    <row r="58" spans="1:8" ht="25.5" x14ac:dyDescent="0.2">
      <c r="A58" s="494" t="s">
        <v>2004</v>
      </c>
      <c r="B58" s="495" t="s">
        <v>59</v>
      </c>
      <c r="C58" s="163">
        <v>1099</v>
      </c>
      <c r="D58" s="162">
        <v>902</v>
      </c>
      <c r="E58" s="162">
        <v>24653310</v>
      </c>
      <c r="F58" s="162">
        <v>15759842.26</v>
      </c>
      <c r="G58" s="162">
        <v>27331.829268292684</v>
      </c>
      <c r="H58" s="156">
        <v>17472.108935698448</v>
      </c>
    </row>
    <row r="59" spans="1:8" x14ac:dyDescent="0.2">
      <c r="A59" s="494" t="s">
        <v>2005</v>
      </c>
      <c r="B59" s="495" t="s">
        <v>2006</v>
      </c>
      <c r="C59" s="163">
        <v>599746</v>
      </c>
      <c r="D59" s="162">
        <v>289221</v>
      </c>
      <c r="E59" s="162">
        <v>281122254</v>
      </c>
      <c r="F59" s="162">
        <v>57061112.75</v>
      </c>
      <c r="G59" s="162">
        <v>971.99807067951497</v>
      </c>
      <c r="H59" s="156">
        <v>197.29242603407084</v>
      </c>
    </row>
    <row r="60" spans="1:8" x14ac:dyDescent="0.2">
      <c r="A60" s="494" t="s">
        <v>2007</v>
      </c>
      <c r="B60" s="495" t="s">
        <v>2008</v>
      </c>
      <c r="C60" s="163">
        <v>38691</v>
      </c>
      <c r="D60" s="162">
        <v>21320</v>
      </c>
      <c r="E60" s="162">
        <v>27937335</v>
      </c>
      <c r="F60" s="162">
        <v>23034545.109999999</v>
      </c>
      <c r="G60" s="162">
        <v>1310.3815666041276</v>
      </c>
      <c r="H60" s="156">
        <v>1080.4195642589118</v>
      </c>
    </row>
    <row r="61" spans="1:8" x14ac:dyDescent="0.2">
      <c r="A61" s="494" t="s">
        <v>2053</v>
      </c>
      <c r="B61" s="495" t="s">
        <v>2054</v>
      </c>
      <c r="C61" s="163">
        <v>3930</v>
      </c>
      <c r="D61" s="162">
        <v>2699</v>
      </c>
      <c r="E61" s="162">
        <v>2063558</v>
      </c>
      <c r="F61" s="162">
        <v>3652.21</v>
      </c>
      <c r="G61" s="162">
        <v>764.56391256020754</v>
      </c>
      <c r="H61" s="156">
        <v>1.3531715450166728</v>
      </c>
    </row>
    <row r="62" spans="1:8" x14ac:dyDescent="0.2">
      <c r="A62" s="494" t="s">
        <v>2009</v>
      </c>
      <c r="B62" s="495" t="s">
        <v>2010</v>
      </c>
      <c r="C62" s="163">
        <v>25399</v>
      </c>
      <c r="D62" s="162">
        <v>13451</v>
      </c>
      <c r="E62" s="162">
        <v>9060485</v>
      </c>
      <c r="F62" s="162">
        <v>890708.91</v>
      </c>
      <c r="G62" s="162">
        <v>673.59192625083642</v>
      </c>
      <c r="H62" s="156">
        <v>66.218787450747158</v>
      </c>
    </row>
    <row r="63" spans="1:8" x14ac:dyDescent="0.2">
      <c r="A63" s="494" t="s">
        <v>2011</v>
      </c>
      <c r="B63" s="495" t="s">
        <v>2012</v>
      </c>
      <c r="C63" s="163">
        <v>724955</v>
      </c>
      <c r="D63" s="162">
        <v>326756</v>
      </c>
      <c r="E63" s="162">
        <v>650057275</v>
      </c>
      <c r="F63" s="162">
        <v>410022460.81</v>
      </c>
      <c r="G63" s="162">
        <v>1989.4272025609323</v>
      </c>
      <c r="H63" s="156">
        <v>1254.8276414511133</v>
      </c>
    </row>
    <row r="64" spans="1:8" x14ac:dyDescent="0.2">
      <c r="A64" s="494" t="s">
        <v>2013</v>
      </c>
      <c r="B64" s="495" t="s">
        <v>2014</v>
      </c>
      <c r="C64" s="163">
        <v>677090</v>
      </c>
      <c r="D64" s="162">
        <v>238437</v>
      </c>
      <c r="E64" s="162">
        <v>265905353</v>
      </c>
      <c r="F64" s="162">
        <v>501488907.22000003</v>
      </c>
      <c r="G64" s="162">
        <v>1115.2017220481721</v>
      </c>
      <c r="H64" s="156">
        <v>2103.2344276265849</v>
      </c>
    </row>
    <row r="65" spans="1:8" x14ac:dyDescent="0.2">
      <c r="A65" s="494" t="s">
        <v>2015</v>
      </c>
      <c r="B65" s="495" t="s">
        <v>2016</v>
      </c>
      <c r="C65" s="163">
        <v>7301</v>
      </c>
      <c r="D65" s="162">
        <v>4827</v>
      </c>
      <c r="E65" s="162">
        <v>2195568</v>
      </c>
      <c r="F65" s="162">
        <v>2534711.96</v>
      </c>
      <c r="G65" s="162">
        <v>454.85146053449347</v>
      </c>
      <c r="H65" s="156">
        <v>525.11124093639944</v>
      </c>
    </row>
    <row r="66" spans="1:8" x14ac:dyDescent="0.2">
      <c r="A66" s="494" t="s">
        <v>2055</v>
      </c>
      <c r="B66" s="495" t="s">
        <v>2018</v>
      </c>
      <c r="C66" s="163">
        <v>844984</v>
      </c>
      <c r="D66" s="162">
        <v>392927</v>
      </c>
      <c r="E66" s="162">
        <v>1836298896</v>
      </c>
      <c r="F66" s="162">
        <v>291720776.63</v>
      </c>
      <c r="G66" s="162">
        <v>4673.3843589267217</v>
      </c>
      <c r="H66" s="156">
        <v>742.42995933086809</v>
      </c>
    </row>
    <row r="67" spans="1:8" x14ac:dyDescent="0.2">
      <c r="A67" s="494" t="s">
        <v>2019</v>
      </c>
      <c r="B67" s="495" t="s">
        <v>61</v>
      </c>
      <c r="C67" s="163">
        <v>58717</v>
      </c>
      <c r="D67" s="162">
        <v>20429</v>
      </c>
      <c r="E67" s="162">
        <v>67301281</v>
      </c>
      <c r="F67" s="162">
        <v>0</v>
      </c>
      <c r="G67" s="162">
        <v>3294.3991874296344</v>
      </c>
      <c r="H67" s="156">
        <v>0</v>
      </c>
    </row>
    <row r="68" spans="1:8" x14ac:dyDescent="0.2">
      <c r="A68" s="494" t="s">
        <v>2020</v>
      </c>
      <c r="B68" s="495" t="s">
        <v>33</v>
      </c>
      <c r="C68" s="163">
        <v>2593988</v>
      </c>
      <c r="D68" s="162">
        <v>310060</v>
      </c>
      <c r="E68" s="162">
        <v>1043324658</v>
      </c>
      <c r="F68" s="162">
        <v>0</v>
      </c>
      <c r="G68" s="162">
        <v>3364.9121395858865</v>
      </c>
      <c r="H68" s="156">
        <v>0</v>
      </c>
    </row>
    <row r="69" spans="1:8" x14ac:dyDescent="0.2">
      <c r="A69" s="497" t="s">
        <v>2021</v>
      </c>
      <c r="B69" s="498" t="s">
        <v>63</v>
      </c>
      <c r="C69" s="145">
        <v>56925</v>
      </c>
      <c r="D69" s="160">
        <v>10489</v>
      </c>
      <c r="E69" s="160">
        <v>31412763</v>
      </c>
      <c r="F69" s="160">
        <v>0</v>
      </c>
      <c r="G69" s="160">
        <v>2994.8291543521786</v>
      </c>
      <c r="H69" s="159">
        <v>0</v>
      </c>
    </row>
    <row r="70" spans="1:8" ht="25.5" x14ac:dyDescent="0.2">
      <c r="A70" s="497" t="s">
        <v>2056</v>
      </c>
      <c r="B70" s="498" t="s">
        <v>2023</v>
      </c>
      <c r="C70" s="145">
        <v>2154</v>
      </c>
      <c r="D70" s="160">
        <v>1685</v>
      </c>
      <c r="E70" s="160">
        <v>1252219</v>
      </c>
      <c r="F70" s="160">
        <v>15633</v>
      </c>
      <c r="G70" s="160">
        <v>743.15667655786353</v>
      </c>
      <c r="H70" s="159">
        <v>9.2777448071216622</v>
      </c>
    </row>
    <row r="71" spans="1:8" x14ac:dyDescent="0.2">
      <c r="A71" s="497" t="s">
        <v>2029</v>
      </c>
      <c r="B71" s="498" t="s">
        <v>24</v>
      </c>
      <c r="C71" s="145">
        <v>22832</v>
      </c>
      <c r="D71" s="160">
        <v>2882</v>
      </c>
      <c r="E71" s="160">
        <v>9410045</v>
      </c>
      <c r="F71" s="160">
        <v>0</v>
      </c>
      <c r="G71" s="160">
        <v>3265.1092990978486</v>
      </c>
      <c r="H71" s="159">
        <v>0</v>
      </c>
    </row>
    <row r="72" spans="1:8" x14ac:dyDescent="0.2">
      <c r="A72" s="497" t="s">
        <v>2057</v>
      </c>
      <c r="B72" s="498" t="s">
        <v>2034</v>
      </c>
      <c r="C72" s="145">
        <v>195887</v>
      </c>
      <c r="D72" s="160">
        <v>6498</v>
      </c>
      <c r="E72" s="160">
        <v>66521215.119999997</v>
      </c>
      <c r="F72" s="160">
        <v>3360951.8200000003</v>
      </c>
      <c r="G72" s="160">
        <v>10237.18299784549</v>
      </c>
      <c r="H72" s="159">
        <v>517.22865804863045</v>
      </c>
    </row>
    <row r="73" spans="1:8" ht="13.5" thickBot="1" x14ac:dyDescent="0.25">
      <c r="A73" s="499" t="s">
        <v>2058</v>
      </c>
      <c r="B73" s="500" t="s">
        <v>31</v>
      </c>
      <c r="C73" s="501">
        <v>11389</v>
      </c>
      <c r="D73" s="258">
        <v>3842</v>
      </c>
      <c r="E73" s="258">
        <v>4190940</v>
      </c>
      <c r="F73" s="258">
        <v>0</v>
      </c>
      <c r="G73" s="258">
        <v>1090.8224882873503</v>
      </c>
      <c r="H73" s="132">
        <v>0</v>
      </c>
    </row>
    <row r="75" spans="1:8" x14ac:dyDescent="0.2">
      <c r="A75" s="127" t="s">
        <v>2038</v>
      </c>
    </row>
    <row r="76" spans="1:8" x14ac:dyDescent="0.2">
      <c r="A76" s="280" t="s">
        <v>2039</v>
      </c>
    </row>
    <row r="77" spans="1:8" x14ac:dyDescent="0.2">
      <c r="A77" s="127" t="s">
        <v>2040</v>
      </c>
    </row>
  </sheetData>
  <pageMargins left="0.19685039370078741" right="0.19685039370078741" top="0.27559055118110237" bottom="0.27559055118110237" header="0.31496062992125984" footer="0.31496062992125984"/>
  <pageSetup paperSize="9" scale="74" orientation="portrait" horizont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85" zoomScaleNormal="85" workbookViewId="0"/>
  </sheetViews>
  <sheetFormatPr defaultColWidth="9.140625" defaultRowHeight="12.75" x14ac:dyDescent="0.2"/>
  <cols>
    <col min="1" max="1" width="34.85546875" style="127" customWidth="1"/>
    <col min="2" max="2" width="10.28515625" style="127" bestFit="1" customWidth="1"/>
    <col min="3" max="3" width="12.42578125" style="127" customWidth="1"/>
    <col min="4" max="6" width="13.28515625" style="127" customWidth="1"/>
    <col min="7" max="7" width="12.7109375" style="127" customWidth="1"/>
    <col min="8" max="16384" width="9.140625" style="98"/>
  </cols>
  <sheetData>
    <row r="1" spans="1:7" ht="15.75" x14ac:dyDescent="0.25">
      <c r="A1" s="214" t="s">
        <v>1861</v>
      </c>
      <c r="B1" s="98"/>
      <c r="C1" s="98"/>
      <c r="D1" s="98"/>
      <c r="E1" s="98"/>
      <c r="F1" s="98"/>
      <c r="G1" s="98"/>
    </row>
    <row r="2" spans="1:7" ht="12" customHeight="1" x14ac:dyDescent="0.25">
      <c r="A2" s="214"/>
      <c r="B2" s="98"/>
      <c r="C2" s="98"/>
      <c r="D2" s="98"/>
      <c r="E2" s="98"/>
      <c r="F2" s="98"/>
      <c r="G2" s="98"/>
    </row>
    <row r="3" spans="1:7" ht="15.75" x14ac:dyDescent="0.25">
      <c r="A3" s="214" t="s">
        <v>3356</v>
      </c>
      <c r="B3" s="98"/>
      <c r="C3" s="98"/>
      <c r="D3" s="98"/>
      <c r="E3" s="98"/>
      <c r="F3" s="98"/>
      <c r="G3" s="98"/>
    </row>
    <row r="4" spans="1:7" x14ac:dyDescent="0.2">
      <c r="A4" s="213"/>
      <c r="B4" s="100"/>
      <c r="C4" s="101"/>
      <c r="D4" s="98"/>
      <c r="E4" s="98"/>
      <c r="F4" s="98"/>
      <c r="G4" s="98"/>
    </row>
    <row r="5" spans="1:7" ht="15.75" x14ac:dyDescent="0.25">
      <c r="A5" s="153" t="s">
        <v>2059</v>
      </c>
    </row>
    <row r="6" spans="1:7" ht="13.5" thickBot="1" x14ac:dyDescent="0.25"/>
    <row r="7" spans="1:7" ht="39" thickBot="1" x14ac:dyDescent="0.25">
      <c r="A7" s="244" t="s">
        <v>1908</v>
      </c>
      <c r="B7" s="246" t="s">
        <v>4</v>
      </c>
      <c r="C7" s="437" t="s">
        <v>1909</v>
      </c>
      <c r="D7" s="245" t="s">
        <v>1858</v>
      </c>
      <c r="E7" s="245" t="s">
        <v>1911</v>
      </c>
      <c r="F7" s="246" t="s">
        <v>1913</v>
      </c>
      <c r="G7" s="98"/>
    </row>
    <row r="8" spans="1:7" x14ac:dyDescent="0.2">
      <c r="A8" s="491" t="s">
        <v>2060</v>
      </c>
      <c r="B8" s="492" t="s">
        <v>2061</v>
      </c>
      <c r="C8" s="493">
        <v>7790</v>
      </c>
      <c r="D8" s="250">
        <v>6564</v>
      </c>
      <c r="E8" s="250">
        <v>3704273</v>
      </c>
      <c r="F8" s="251">
        <v>564.33165752589889</v>
      </c>
      <c r="G8" s="98"/>
    </row>
    <row r="9" spans="1:7" x14ac:dyDescent="0.2">
      <c r="A9" s="494" t="s">
        <v>2062</v>
      </c>
      <c r="B9" s="495" t="s">
        <v>2063</v>
      </c>
      <c r="C9" s="163">
        <v>5577137</v>
      </c>
      <c r="D9" s="162">
        <v>2168836</v>
      </c>
      <c r="E9" s="162">
        <v>2364740352</v>
      </c>
      <c r="F9" s="156">
        <v>1090.3269551040282</v>
      </c>
      <c r="G9" s="98"/>
    </row>
    <row r="10" spans="1:7" x14ac:dyDescent="0.2">
      <c r="A10" s="494" t="s">
        <v>2064</v>
      </c>
      <c r="B10" s="495" t="s">
        <v>2065</v>
      </c>
      <c r="C10" s="163">
        <v>2205372</v>
      </c>
      <c r="D10" s="162">
        <v>833078</v>
      </c>
      <c r="E10" s="162">
        <v>1151554012</v>
      </c>
      <c r="F10" s="156">
        <v>1382.2883475496892</v>
      </c>
      <c r="G10" s="98"/>
    </row>
    <row r="11" spans="1:7" x14ac:dyDescent="0.2">
      <c r="A11" s="494" t="s">
        <v>2066</v>
      </c>
      <c r="B11" s="495" t="s">
        <v>2067</v>
      </c>
      <c r="C11" s="163">
        <v>11003</v>
      </c>
      <c r="D11" s="162">
        <v>7407</v>
      </c>
      <c r="E11" s="162">
        <v>17170782</v>
      </c>
      <c r="F11" s="156">
        <v>2318.1830700688538</v>
      </c>
      <c r="G11" s="98"/>
    </row>
    <row r="12" spans="1:7" x14ac:dyDescent="0.2">
      <c r="A12" s="494" t="s">
        <v>2068</v>
      </c>
      <c r="B12" s="495" t="s">
        <v>2069</v>
      </c>
      <c r="C12" s="163">
        <v>11489</v>
      </c>
      <c r="D12" s="162">
        <v>5249</v>
      </c>
      <c r="E12" s="162">
        <v>29022507</v>
      </c>
      <c r="F12" s="156">
        <v>5529.1497428081539</v>
      </c>
      <c r="G12" s="98"/>
    </row>
    <row r="13" spans="1:7" ht="25.5" x14ac:dyDescent="0.2">
      <c r="A13" s="494" t="s">
        <v>2070</v>
      </c>
      <c r="B13" s="495" t="s">
        <v>2071</v>
      </c>
      <c r="C13" s="163">
        <v>211809</v>
      </c>
      <c r="D13" s="162">
        <v>207919</v>
      </c>
      <c r="E13" s="162">
        <v>186348547</v>
      </c>
      <c r="F13" s="156">
        <v>896.25549853548739</v>
      </c>
      <c r="G13" s="98"/>
    </row>
    <row r="14" spans="1:7" x14ac:dyDescent="0.2">
      <c r="A14" s="494" t="s">
        <v>2072</v>
      </c>
      <c r="B14" s="495" t="s">
        <v>46</v>
      </c>
      <c r="C14" s="163">
        <v>242534</v>
      </c>
      <c r="D14" s="162">
        <v>205056</v>
      </c>
      <c r="E14" s="162">
        <v>508333479</v>
      </c>
      <c r="F14" s="156">
        <v>2478.9983175327716</v>
      </c>
      <c r="G14" s="98"/>
    </row>
    <row r="15" spans="1:7" x14ac:dyDescent="0.2">
      <c r="A15" s="494" t="s">
        <v>2073</v>
      </c>
      <c r="B15" s="495" t="s">
        <v>38</v>
      </c>
      <c r="C15" s="163">
        <v>1431333</v>
      </c>
      <c r="D15" s="162">
        <v>989016</v>
      </c>
      <c r="E15" s="162">
        <v>566275042</v>
      </c>
      <c r="F15" s="156">
        <v>572.56408591974241</v>
      </c>
      <c r="G15" s="98"/>
    </row>
    <row r="16" spans="1:7" x14ac:dyDescent="0.2">
      <c r="A16" s="494" t="s">
        <v>2074</v>
      </c>
      <c r="B16" s="495" t="s">
        <v>2075</v>
      </c>
      <c r="C16" s="163">
        <v>79025</v>
      </c>
      <c r="D16" s="162">
        <v>66284</v>
      </c>
      <c r="E16" s="162">
        <v>389574162</v>
      </c>
      <c r="F16" s="156">
        <v>5877.3484098726694</v>
      </c>
      <c r="G16" s="98"/>
    </row>
    <row r="17" spans="1:7" x14ac:dyDescent="0.2">
      <c r="A17" s="494" t="s">
        <v>2076</v>
      </c>
      <c r="B17" s="495" t="s">
        <v>2077</v>
      </c>
      <c r="C17" s="163">
        <v>0</v>
      </c>
      <c r="D17" s="162">
        <v>0</v>
      </c>
      <c r="E17" s="162">
        <v>0</v>
      </c>
      <c r="F17" s="156">
        <v>0</v>
      </c>
      <c r="G17" s="98"/>
    </row>
    <row r="18" spans="1:7" x14ac:dyDescent="0.2">
      <c r="A18" s="494" t="s">
        <v>2078</v>
      </c>
      <c r="B18" s="495" t="s">
        <v>2079</v>
      </c>
      <c r="C18" s="163">
        <v>1106161</v>
      </c>
      <c r="D18" s="162">
        <v>546001</v>
      </c>
      <c r="E18" s="162">
        <v>1442319542</v>
      </c>
      <c r="F18" s="156">
        <v>2641.6060446775737</v>
      </c>
      <c r="G18" s="98"/>
    </row>
    <row r="19" spans="1:7" x14ac:dyDescent="0.2">
      <c r="A19" s="494" t="s">
        <v>2080</v>
      </c>
      <c r="B19" s="495" t="s">
        <v>2081</v>
      </c>
      <c r="C19" s="163">
        <v>0</v>
      </c>
      <c r="D19" s="162">
        <v>0</v>
      </c>
      <c r="E19" s="162">
        <v>0</v>
      </c>
      <c r="F19" s="156">
        <v>0</v>
      </c>
      <c r="G19" s="98"/>
    </row>
    <row r="20" spans="1:7" x14ac:dyDescent="0.2">
      <c r="A20" s="494" t="s">
        <v>2082</v>
      </c>
      <c r="B20" s="495" t="s">
        <v>2083</v>
      </c>
      <c r="C20" s="163">
        <v>46897</v>
      </c>
      <c r="D20" s="162">
        <v>29544</v>
      </c>
      <c r="E20" s="162">
        <v>21835148</v>
      </c>
      <c r="F20" s="156">
        <v>739.07216355266723</v>
      </c>
      <c r="G20" s="98"/>
    </row>
    <row r="21" spans="1:7" x14ac:dyDescent="0.2">
      <c r="A21" s="494" t="s">
        <v>2084</v>
      </c>
      <c r="B21" s="495" t="s">
        <v>2085</v>
      </c>
      <c r="C21" s="163">
        <v>119379</v>
      </c>
      <c r="D21" s="162">
        <v>42226</v>
      </c>
      <c r="E21" s="162">
        <v>995192535</v>
      </c>
      <c r="F21" s="156">
        <v>23568.240775825321</v>
      </c>
      <c r="G21" s="98"/>
    </row>
    <row r="22" spans="1:7" x14ac:dyDescent="0.2">
      <c r="A22" s="494" t="s">
        <v>2086</v>
      </c>
      <c r="B22" s="495" t="s">
        <v>2087</v>
      </c>
      <c r="C22" s="163">
        <v>3808</v>
      </c>
      <c r="D22" s="162">
        <v>3315</v>
      </c>
      <c r="E22" s="162">
        <v>1903029</v>
      </c>
      <c r="F22" s="156">
        <v>574.06606334841626</v>
      </c>
      <c r="G22" s="98"/>
    </row>
    <row r="23" spans="1:7" x14ac:dyDescent="0.2">
      <c r="A23" s="494" t="s">
        <v>2088</v>
      </c>
      <c r="B23" s="495" t="s">
        <v>2089</v>
      </c>
      <c r="C23" s="163">
        <v>1871276</v>
      </c>
      <c r="D23" s="162">
        <v>1043472</v>
      </c>
      <c r="E23" s="162">
        <v>178596493</v>
      </c>
      <c r="F23" s="156">
        <v>171.15599939432971</v>
      </c>
      <c r="G23" s="98"/>
    </row>
    <row r="24" spans="1:7" ht="25.5" x14ac:dyDescent="0.2">
      <c r="A24" s="497" t="s">
        <v>2090</v>
      </c>
      <c r="B24" s="498" t="s">
        <v>42</v>
      </c>
      <c r="C24" s="145">
        <v>1141694</v>
      </c>
      <c r="D24" s="160">
        <v>1111569</v>
      </c>
      <c r="E24" s="160">
        <v>256364724</v>
      </c>
      <c r="F24" s="159">
        <v>230.63320765512532</v>
      </c>
      <c r="G24" s="98"/>
    </row>
    <row r="25" spans="1:7" ht="13.5" thickBot="1" x14ac:dyDescent="0.25">
      <c r="A25" s="499" t="s">
        <v>2091</v>
      </c>
      <c r="B25" s="500" t="s">
        <v>2092</v>
      </c>
      <c r="C25" s="501">
        <v>0</v>
      </c>
      <c r="D25" s="258">
        <v>0</v>
      </c>
      <c r="E25" s="258">
        <v>0</v>
      </c>
      <c r="F25" s="132">
        <v>0</v>
      </c>
      <c r="G25" s="98"/>
    </row>
  </sheetData>
  <printOptions horizontalCentered="1"/>
  <pageMargins left="0.19685039370078741" right="0.19685039370078741" top="0.78740157480314965" bottom="0.59055118110236227" header="0.51181102362204722" footer="0.51181102362204722"/>
  <pageSetup paperSize="9" orientation="portrait" horizont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5" zoomScaleNormal="85" workbookViewId="0">
      <selection activeCell="A4" sqref="A4"/>
    </sheetView>
  </sheetViews>
  <sheetFormatPr defaultColWidth="9.140625" defaultRowHeight="12.75" x14ac:dyDescent="0.2"/>
  <cols>
    <col min="1" max="1" width="34.85546875" style="127" customWidth="1"/>
    <col min="2" max="2" width="10.42578125" style="127" customWidth="1"/>
    <col min="3" max="7" width="13.28515625" style="127" customWidth="1"/>
    <col min="8" max="16384" width="9.140625" style="98"/>
  </cols>
  <sheetData>
    <row r="1" spans="1:7" ht="15.75" x14ac:dyDescent="0.25">
      <c r="A1" s="214" t="s">
        <v>1861</v>
      </c>
      <c r="B1" s="98"/>
      <c r="C1" s="98"/>
      <c r="D1" s="98"/>
      <c r="E1" s="98"/>
      <c r="F1" s="98"/>
      <c r="G1" s="98"/>
    </row>
    <row r="2" spans="1:7" ht="12" customHeight="1" x14ac:dyDescent="0.25">
      <c r="A2" s="214"/>
      <c r="B2" s="98"/>
      <c r="C2" s="98"/>
      <c r="D2" s="98"/>
      <c r="E2" s="98"/>
      <c r="F2" s="98"/>
      <c r="G2" s="98"/>
    </row>
    <row r="3" spans="1:7" ht="15.75" x14ac:dyDescent="0.25">
      <c r="A3" s="214" t="s">
        <v>3356</v>
      </c>
      <c r="B3" s="98"/>
      <c r="C3" s="98"/>
      <c r="D3" s="98"/>
      <c r="E3" s="98"/>
      <c r="F3" s="98"/>
      <c r="G3" s="98"/>
    </row>
    <row r="4" spans="1:7" x14ac:dyDescent="0.2">
      <c r="A4" s="213"/>
      <c r="B4" s="100"/>
      <c r="C4" s="101"/>
      <c r="D4" s="98"/>
      <c r="E4" s="98"/>
      <c r="F4" s="98"/>
      <c r="G4" s="98"/>
    </row>
    <row r="5" spans="1:7" ht="15.75" x14ac:dyDescent="0.25">
      <c r="A5" s="153" t="s">
        <v>2093</v>
      </c>
    </row>
    <row r="6" spans="1:7" ht="13.5" thickBot="1" x14ac:dyDescent="0.25"/>
    <row r="7" spans="1:7" ht="39" customHeight="1" thickBot="1" x14ac:dyDescent="0.25">
      <c r="A7" s="244" t="s">
        <v>1908</v>
      </c>
      <c r="B7" s="246" t="s">
        <v>4</v>
      </c>
      <c r="C7" s="437" t="s">
        <v>1909</v>
      </c>
      <c r="D7" s="245" t="s">
        <v>1858</v>
      </c>
      <c r="E7" s="245" t="s">
        <v>1911</v>
      </c>
      <c r="F7" s="246" t="s">
        <v>2094</v>
      </c>
      <c r="G7" s="98"/>
    </row>
    <row r="8" spans="1:7" ht="12.75" customHeight="1" x14ac:dyDescent="0.2">
      <c r="A8" s="491" t="s">
        <v>2060</v>
      </c>
      <c r="B8" s="492" t="s">
        <v>2061</v>
      </c>
      <c r="C8" s="493">
        <v>448838</v>
      </c>
      <c r="D8" s="250">
        <v>232003</v>
      </c>
      <c r="E8" s="250">
        <v>257577052</v>
      </c>
      <c r="F8" s="251">
        <v>1110.2315573505516</v>
      </c>
      <c r="G8" s="98"/>
    </row>
    <row r="9" spans="1:7" ht="12.75" customHeight="1" x14ac:dyDescent="0.2">
      <c r="A9" s="494" t="s">
        <v>2062</v>
      </c>
      <c r="B9" s="495" t="s">
        <v>2063</v>
      </c>
      <c r="C9" s="163">
        <v>7490443</v>
      </c>
      <c r="D9" s="162">
        <v>1960217</v>
      </c>
      <c r="E9" s="162">
        <v>4365385421</v>
      </c>
      <c r="F9" s="156">
        <v>2226.9908999870931</v>
      </c>
      <c r="G9" s="98"/>
    </row>
    <row r="10" spans="1:7" ht="12.75" customHeight="1" x14ac:dyDescent="0.2">
      <c r="A10" s="494" t="s">
        <v>2064</v>
      </c>
      <c r="B10" s="495" t="s">
        <v>2065</v>
      </c>
      <c r="C10" s="163">
        <v>2135873</v>
      </c>
      <c r="D10" s="162">
        <v>698719</v>
      </c>
      <c r="E10" s="162">
        <v>1167444677</v>
      </c>
      <c r="F10" s="156">
        <v>1670.8357394031077</v>
      </c>
      <c r="G10" s="98"/>
    </row>
    <row r="11" spans="1:7" ht="12.75" customHeight="1" x14ac:dyDescent="0.2">
      <c r="A11" s="494" t="s">
        <v>2095</v>
      </c>
      <c r="B11" s="495" t="s">
        <v>2096</v>
      </c>
      <c r="C11" s="163">
        <v>0</v>
      </c>
      <c r="D11" s="162">
        <v>0</v>
      </c>
      <c r="E11" s="162">
        <v>0</v>
      </c>
      <c r="F11" s="156">
        <v>0</v>
      </c>
      <c r="G11" s="98"/>
    </row>
    <row r="12" spans="1:7" ht="12.75" customHeight="1" x14ac:dyDescent="0.2">
      <c r="A12" s="494" t="s">
        <v>2066</v>
      </c>
      <c r="B12" s="495" t="s">
        <v>2067</v>
      </c>
      <c r="C12" s="163">
        <v>8217</v>
      </c>
      <c r="D12" s="162">
        <v>6317</v>
      </c>
      <c r="E12" s="162">
        <v>10380015</v>
      </c>
      <c r="F12" s="156">
        <v>1643.1874307424409</v>
      </c>
      <c r="G12" s="98"/>
    </row>
    <row r="13" spans="1:7" ht="12.75" customHeight="1" x14ac:dyDescent="0.2">
      <c r="A13" s="494" t="s">
        <v>2068</v>
      </c>
      <c r="B13" s="495" t="s">
        <v>2069</v>
      </c>
      <c r="C13" s="163">
        <v>28950</v>
      </c>
      <c r="D13" s="162">
        <v>16041</v>
      </c>
      <c r="E13" s="162">
        <v>41231714</v>
      </c>
      <c r="F13" s="156">
        <v>2570.3954865656756</v>
      </c>
      <c r="G13" s="98"/>
    </row>
    <row r="14" spans="1:7" ht="12.75" customHeight="1" x14ac:dyDescent="0.2">
      <c r="A14" s="494" t="s">
        <v>2070</v>
      </c>
      <c r="B14" s="495" t="s">
        <v>2071</v>
      </c>
      <c r="C14" s="163">
        <v>181143</v>
      </c>
      <c r="D14" s="162">
        <v>176994</v>
      </c>
      <c r="E14" s="162">
        <v>156105342</v>
      </c>
      <c r="F14" s="156">
        <v>881.98098240618322</v>
      </c>
      <c r="G14" s="98"/>
    </row>
    <row r="15" spans="1:7" ht="12.75" customHeight="1" x14ac:dyDescent="0.2">
      <c r="A15" s="494" t="s">
        <v>2072</v>
      </c>
      <c r="B15" s="495" t="s">
        <v>46</v>
      </c>
      <c r="C15" s="163">
        <v>396649</v>
      </c>
      <c r="D15" s="162">
        <v>279165</v>
      </c>
      <c r="E15" s="162">
        <v>1011070599</v>
      </c>
      <c r="F15" s="156">
        <v>3621.7670517435927</v>
      </c>
      <c r="G15" s="98"/>
    </row>
    <row r="16" spans="1:7" ht="12.75" customHeight="1" x14ac:dyDescent="0.2">
      <c r="A16" s="494" t="s">
        <v>2097</v>
      </c>
      <c r="B16" s="495" t="s">
        <v>44</v>
      </c>
      <c r="C16" s="163">
        <v>7204</v>
      </c>
      <c r="D16" s="162">
        <v>7140</v>
      </c>
      <c r="E16" s="162">
        <v>81311454</v>
      </c>
      <c r="F16" s="156">
        <v>11388.158823529411</v>
      </c>
      <c r="G16" s="98"/>
    </row>
    <row r="17" spans="1:7" ht="12.75" customHeight="1" x14ac:dyDescent="0.2">
      <c r="A17" s="494" t="s">
        <v>2073</v>
      </c>
      <c r="B17" s="495" t="s">
        <v>38</v>
      </c>
      <c r="C17" s="163">
        <v>3474271</v>
      </c>
      <c r="D17" s="162">
        <v>1643887</v>
      </c>
      <c r="E17" s="162">
        <v>3211681022</v>
      </c>
      <c r="F17" s="156">
        <v>1953.7115519497386</v>
      </c>
      <c r="G17" s="98"/>
    </row>
    <row r="18" spans="1:7" ht="12.75" customHeight="1" x14ac:dyDescent="0.2">
      <c r="A18" s="494" t="s">
        <v>2074</v>
      </c>
      <c r="B18" s="495" t="s">
        <v>2075</v>
      </c>
      <c r="C18" s="163">
        <v>89753</v>
      </c>
      <c r="D18" s="162">
        <v>74060</v>
      </c>
      <c r="E18" s="162">
        <v>553454404</v>
      </c>
      <c r="F18" s="156">
        <v>7473.0543343235213</v>
      </c>
      <c r="G18" s="98"/>
    </row>
    <row r="19" spans="1:7" ht="12.75" customHeight="1" x14ac:dyDescent="0.2">
      <c r="A19" s="494" t="s">
        <v>2076</v>
      </c>
      <c r="B19" s="495" t="s">
        <v>2077</v>
      </c>
      <c r="C19" s="163">
        <v>5545</v>
      </c>
      <c r="D19" s="162">
        <v>2656</v>
      </c>
      <c r="E19" s="162">
        <v>10113813</v>
      </c>
      <c r="F19" s="156">
        <v>3807.9115210843374</v>
      </c>
      <c r="G19" s="98"/>
    </row>
    <row r="20" spans="1:7" ht="12.75" customHeight="1" x14ac:dyDescent="0.2">
      <c r="A20" s="494" t="s">
        <v>2078</v>
      </c>
      <c r="B20" s="495" t="s">
        <v>2079</v>
      </c>
      <c r="C20" s="163">
        <v>333922</v>
      </c>
      <c r="D20" s="162">
        <v>175819</v>
      </c>
      <c r="E20" s="162">
        <v>644201396</v>
      </c>
      <c r="F20" s="156">
        <v>3664.0032988471098</v>
      </c>
      <c r="G20" s="98"/>
    </row>
    <row r="21" spans="1:7" ht="12.75" customHeight="1" x14ac:dyDescent="0.2">
      <c r="A21" s="494" t="s">
        <v>2080</v>
      </c>
      <c r="B21" s="495" t="s">
        <v>2081</v>
      </c>
      <c r="C21" s="163">
        <v>13521</v>
      </c>
      <c r="D21" s="162">
        <v>8556</v>
      </c>
      <c r="E21" s="162">
        <v>27665897</v>
      </c>
      <c r="F21" s="156">
        <v>3233.5082982702197</v>
      </c>
      <c r="G21" s="98"/>
    </row>
    <row r="22" spans="1:7" ht="12.75" customHeight="1" x14ac:dyDescent="0.2">
      <c r="A22" s="494" t="s">
        <v>2082</v>
      </c>
      <c r="B22" s="495" t="s">
        <v>2083</v>
      </c>
      <c r="C22" s="163">
        <v>122242</v>
      </c>
      <c r="D22" s="162">
        <v>94393</v>
      </c>
      <c r="E22" s="162">
        <v>95871470</v>
      </c>
      <c r="F22" s="156">
        <v>1015.6629199199093</v>
      </c>
      <c r="G22" s="98"/>
    </row>
    <row r="23" spans="1:7" ht="12.75" customHeight="1" x14ac:dyDescent="0.2">
      <c r="A23" s="494" t="s">
        <v>2084</v>
      </c>
      <c r="B23" s="495" t="s">
        <v>2085</v>
      </c>
      <c r="C23" s="163">
        <v>97696</v>
      </c>
      <c r="D23" s="162">
        <v>28622</v>
      </c>
      <c r="E23" s="162">
        <v>876691039</v>
      </c>
      <c r="F23" s="156">
        <v>30629.971315771087</v>
      </c>
      <c r="G23" s="98"/>
    </row>
    <row r="24" spans="1:7" ht="12.75" customHeight="1" x14ac:dyDescent="0.2">
      <c r="A24" s="494" t="s">
        <v>2086</v>
      </c>
      <c r="B24" s="495" t="s">
        <v>2087</v>
      </c>
      <c r="C24" s="163">
        <v>217</v>
      </c>
      <c r="D24" s="162">
        <v>166</v>
      </c>
      <c r="E24" s="162">
        <v>91691</v>
      </c>
      <c r="F24" s="156">
        <v>552.35542168674704</v>
      </c>
      <c r="G24" s="98"/>
    </row>
    <row r="25" spans="1:7" ht="12.75" customHeight="1" x14ac:dyDescent="0.2">
      <c r="A25" s="494" t="s">
        <v>2088</v>
      </c>
      <c r="B25" s="495" t="s">
        <v>2089</v>
      </c>
      <c r="C25" s="163">
        <v>3435932</v>
      </c>
      <c r="D25" s="162">
        <v>1128978</v>
      </c>
      <c r="E25" s="162">
        <v>851328591</v>
      </c>
      <c r="F25" s="156">
        <v>754.07013334183659</v>
      </c>
      <c r="G25" s="98"/>
    </row>
    <row r="26" spans="1:7" ht="12.75" customHeight="1" x14ac:dyDescent="0.2">
      <c r="A26" s="494" t="s">
        <v>2090</v>
      </c>
      <c r="B26" s="495" t="s">
        <v>42</v>
      </c>
      <c r="C26" s="163">
        <v>22083</v>
      </c>
      <c r="D26" s="162">
        <v>21889</v>
      </c>
      <c r="E26" s="162">
        <v>4776390</v>
      </c>
      <c r="F26" s="156">
        <v>218.20960299693911</v>
      </c>
      <c r="G26" s="98"/>
    </row>
    <row r="27" spans="1:7" ht="12.75" customHeight="1" x14ac:dyDescent="0.2">
      <c r="A27" s="497" t="s">
        <v>2091</v>
      </c>
      <c r="B27" s="498" t="s">
        <v>2092</v>
      </c>
      <c r="C27" s="145">
        <v>126</v>
      </c>
      <c r="D27" s="160">
        <v>120</v>
      </c>
      <c r="E27" s="160">
        <v>11172</v>
      </c>
      <c r="F27" s="159">
        <v>93.1</v>
      </c>
      <c r="G27" s="98"/>
    </row>
    <row r="28" spans="1:7" ht="12.75" customHeight="1" thickBot="1" x14ac:dyDescent="0.25">
      <c r="A28" s="499" t="s">
        <v>2098</v>
      </c>
      <c r="B28" s="500" t="s">
        <v>48</v>
      </c>
      <c r="C28" s="501">
        <v>16227</v>
      </c>
      <c r="D28" s="258">
        <v>5468</v>
      </c>
      <c r="E28" s="258">
        <v>3692683</v>
      </c>
      <c r="F28" s="132">
        <v>675.32607900512073</v>
      </c>
      <c r="G28" s="98"/>
    </row>
  </sheetData>
  <printOptions horizontalCentered="1"/>
  <pageMargins left="0.19685039370078741" right="0.19685039370078741" top="0.78740157480314965" bottom="0.59055118110236227" header="0.51181102362204722" footer="0.51181102362204722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5" zoomScaleNormal="85" workbookViewId="0"/>
  </sheetViews>
  <sheetFormatPr defaultRowHeight="12.75" x14ac:dyDescent="0.2"/>
  <cols>
    <col min="1" max="1" width="19.5703125" style="127" customWidth="1"/>
    <col min="2" max="2" width="10.28515625" style="127" customWidth="1"/>
    <col min="3" max="3" width="7.7109375" style="127" customWidth="1"/>
    <col min="4" max="4" width="10.28515625" style="127" customWidth="1"/>
    <col min="5" max="5" width="7.7109375" style="127" customWidth="1"/>
    <col min="6" max="6" width="10.28515625" style="127" customWidth="1"/>
    <col min="7" max="7" width="7.7109375" style="127" customWidth="1"/>
    <col min="8" max="16384" width="9.140625" style="127"/>
  </cols>
  <sheetData>
    <row r="1" spans="1:7" ht="15.75" x14ac:dyDescent="0.25">
      <c r="A1" s="386" t="s">
        <v>3298</v>
      </c>
    </row>
    <row r="2" spans="1:7" ht="12" customHeight="1" x14ac:dyDescent="0.25">
      <c r="A2" s="386"/>
    </row>
    <row r="3" spans="1:7" ht="15.75" x14ac:dyDescent="0.25">
      <c r="A3" s="386" t="s">
        <v>3301</v>
      </c>
    </row>
    <row r="4" spans="1:7" ht="12" customHeight="1" x14ac:dyDescent="0.25">
      <c r="A4" s="386"/>
    </row>
    <row r="5" spans="1:7" ht="15.75" customHeight="1" x14ac:dyDescent="0.2">
      <c r="A5" s="765" t="s">
        <v>3222</v>
      </c>
      <c r="B5" s="323"/>
      <c r="C5" s="323"/>
      <c r="D5" s="323"/>
      <c r="E5" s="323"/>
      <c r="F5" s="323"/>
      <c r="G5" s="323"/>
    </row>
    <row r="6" spans="1:7" ht="13.5" thickBot="1" x14ac:dyDescent="0.25"/>
    <row r="7" spans="1:7" ht="15" thickBot="1" x14ac:dyDescent="0.25">
      <c r="A7" s="766" t="s">
        <v>113</v>
      </c>
      <c r="B7" s="324" t="s">
        <v>3299</v>
      </c>
      <c r="C7" s="149" t="s">
        <v>2987</v>
      </c>
      <c r="D7" s="324" t="s">
        <v>3300</v>
      </c>
      <c r="E7" s="149" t="s">
        <v>2987</v>
      </c>
      <c r="F7" s="324" t="s">
        <v>115</v>
      </c>
      <c r="G7" s="149" t="s">
        <v>2987</v>
      </c>
    </row>
    <row r="8" spans="1:7" x14ac:dyDescent="0.2">
      <c r="A8" s="767" t="s">
        <v>121</v>
      </c>
      <c r="B8" s="768">
        <v>217361</v>
      </c>
      <c r="C8" s="769">
        <v>27.2</v>
      </c>
      <c r="D8" s="768">
        <v>195441</v>
      </c>
      <c r="E8" s="769">
        <v>24.4</v>
      </c>
      <c r="F8" s="394">
        <v>410764</v>
      </c>
      <c r="G8" s="769">
        <v>51.6</v>
      </c>
    </row>
    <row r="9" spans="1:7" x14ac:dyDescent="0.2">
      <c r="A9" s="732" t="s">
        <v>123</v>
      </c>
      <c r="B9" s="770">
        <v>198617</v>
      </c>
      <c r="C9" s="769">
        <v>29.1</v>
      </c>
      <c r="D9" s="770">
        <v>187084</v>
      </c>
      <c r="E9" s="769">
        <v>27.4</v>
      </c>
      <c r="F9" s="401">
        <v>391641</v>
      </c>
      <c r="G9" s="769">
        <v>56.5</v>
      </c>
    </row>
    <row r="10" spans="1:7" x14ac:dyDescent="0.2">
      <c r="A10" s="732" t="s">
        <v>124</v>
      </c>
      <c r="B10" s="770">
        <v>115871</v>
      </c>
      <c r="C10" s="769">
        <v>30.4</v>
      </c>
      <c r="D10" s="770">
        <v>105576</v>
      </c>
      <c r="E10" s="769">
        <v>27.7</v>
      </c>
      <c r="F10" s="401">
        <v>224771</v>
      </c>
      <c r="G10" s="769">
        <v>58.1</v>
      </c>
    </row>
    <row r="11" spans="1:7" x14ac:dyDescent="0.2">
      <c r="A11" s="732" t="s">
        <v>125</v>
      </c>
      <c r="B11" s="770">
        <v>92769</v>
      </c>
      <c r="C11" s="769">
        <v>28.9</v>
      </c>
      <c r="D11" s="770">
        <v>89570</v>
      </c>
      <c r="E11" s="769">
        <v>27.9</v>
      </c>
      <c r="F11" s="401">
        <v>183577</v>
      </c>
      <c r="G11" s="769">
        <v>56.8</v>
      </c>
    </row>
    <row r="12" spans="1:7" x14ac:dyDescent="0.2">
      <c r="A12" s="732" t="s">
        <v>126</v>
      </c>
      <c r="B12" s="770">
        <v>56587</v>
      </c>
      <c r="C12" s="769">
        <v>29.8</v>
      </c>
      <c r="D12" s="770">
        <v>52042</v>
      </c>
      <c r="E12" s="769">
        <v>27.4</v>
      </c>
      <c r="F12" s="401">
        <v>111063</v>
      </c>
      <c r="G12" s="769">
        <v>57.2</v>
      </c>
    </row>
    <row r="13" spans="1:7" x14ac:dyDescent="0.2">
      <c r="A13" s="732" t="s">
        <v>127</v>
      </c>
      <c r="B13" s="770">
        <v>184096</v>
      </c>
      <c r="C13" s="769">
        <v>34</v>
      </c>
      <c r="D13" s="770">
        <v>145022</v>
      </c>
      <c r="E13" s="769">
        <v>26.7</v>
      </c>
      <c r="F13" s="401">
        <v>334376</v>
      </c>
      <c r="G13" s="769">
        <v>60.7</v>
      </c>
    </row>
    <row r="14" spans="1:7" x14ac:dyDescent="0.2">
      <c r="A14" s="732" t="s">
        <v>128</v>
      </c>
      <c r="B14" s="770">
        <v>103135</v>
      </c>
      <c r="C14" s="769">
        <v>32.1</v>
      </c>
      <c r="D14" s="770">
        <v>85883</v>
      </c>
      <c r="E14" s="769">
        <v>26.7</v>
      </c>
      <c r="F14" s="401">
        <v>190544</v>
      </c>
      <c r="G14" s="769">
        <v>58.8</v>
      </c>
    </row>
    <row r="15" spans="1:7" x14ac:dyDescent="0.2">
      <c r="A15" s="732" t="s">
        <v>129</v>
      </c>
      <c r="B15" s="770">
        <v>91247</v>
      </c>
      <c r="C15" s="769">
        <v>28.9</v>
      </c>
      <c r="D15" s="770">
        <v>92538</v>
      </c>
      <c r="E15" s="769">
        <v>29.4</v>
      </c>
      <c r="F15" s="401">
        <v>186789</v>
      </c>
      <c r="G15" s="769">
        <v>58.3</v>
      </c>
    </row>
    <row r="16" spans="1:7" x14ac:dyDescent="0.2">
      <c r="A16" s="732" t="s">
        <v>130</v>
      </c>
      <c r="B16" s="770">
        <v>107333</v>
      </c>
      <c r="C16" s="769">
        <v>30.6</v>
      </c>
      <c r="D16" s="770">
        <v>96796</v>
      </c>
      <c r="E16" s="769">
        <v>27.6</v>
      </c>
      <c r="F16" s="401">
        <v>205953</v>
      </c>
      <c r="G16" s="769">
        <v>58.2</v>
      </c>
    </row>
    <row r="17" spans="1:7" x14ac:dyDescent="0.2">
      <c r="A17" s="732" t="s">
        <v>131</v>
      </c>
      <c r="B17" s="770">
        <v>113508</v>
      </c>
      <c r="C17" s="769">
        <v>30.8</v>
      </c>
      <c r="D17" s="770">
        <v>101146</v>
      </c>
      <c r="E17" s="769">
        <v>27.5</v>
      </c>
      <c r="F17" s="401">
        <v>217723</v>
      </c>
      <c r="G17" s="769">
        <v>58.3</v>
      </c>
    </row>
    <row r="18" spans="1:7" x14ac:dyDescent="0.2">
      <c r="A18" s="732" t="s">
        <v>132</v>
      </c>
      <c r="B18" s="770">
        <v>195372</v>
      </c>
      <c r="C18" s="769">
        <v>29.9</v>
      </c>
      <c r="D18" s="770">
        <v>187707</v>
      </c>
      <c r="E18" s="769">
        <v>28.8</v>
      </c>
      <c r="F18" s="401">
        <v>389056</v>
      </c>
      <c r="G18" s="769">
        <v>58.7</v>
      </c>
    </row>
    <row r="19" spans="1:7" x14ac:dyDescent="0.2">
      <c r="A19" s="732" t="s">
        <v>133</v>
      </c>
      <c r="B19" s="770">
        <v>62810</v>
      </c>
      <c r="C19" s="769">
        <v>25.4</v>
      </c>
      <c r="D19" s="770">
        <v>85903</v>
      </c>
      <c r="E19" s="769">
        <v>34.700000000000003</v>
      </c>
      <c r="F19" s="401">
        <v>152320</v>
      </c>
      <c r="G19" s="769">
        <v>60.1</v>
      </c>
    </row>
    <row r="20" spans="1:7" x14ac:dyDescent="0.2">
      <c r="A20" s="732" t="s">
        <v>134</v>
      </c>
      <c r="B20" s="770">
        <v>98891</v>
      </c>
      <c r="C20" s="769">
        <v>25.8</v>
      </c>
      <c r="D20" s="770">
        <v>130191</v>
      </c>
      <c r="E20" s="769">
        <v>34</v>
      </c>
      <c r="F20" s="401">
        <v>235693</v>
      </c>
      <c r="G20" s="769">
        <v>59.8</v>
      </c>
    </row>
    <row r="21" spans="1:7" ht="13.5" thickBot="1" x14ac:dyDescent="0.25">
      <c r="A21" s="771" t="s">
        <v>135</v>
      </c>
      <c r="B21" s="772">
        <v>105370</v>
      </c>
      <c r="C21" s="773">
        <v>29.1</v>
      </c>
      <c r="D21" s="772">
        <v>106073</v>
      </c>
      <c r="E21" s="773">
        <v>29.2</v>
      </c>
      <c r="F21" s="407">
        <v>214247</v>
      </c>
      <c r="G21" s="773">
        <v>58.3</v>
      </c>
    </row>
    <row r="22" spans="1:7" ht="13.5" thickBot="1" x14ac:dyDescent="0.25">
      <c r="A22" s="761" t="s">
        <v>115</v>
      </c>
      <c r="B22" s="774">
        <f>SUM(B8:B21)</f>
        <v>1742967</v>
      </c>
      <c r="C22" s="775">
        <v>29.4</v>
      </c>
      <c r="D22" s="774">
        <f>SUM(D8:D21)</f>
        <v>1660972</v>
      </c>
      <c r="E22" s="775">
        <v>28.1</v>
      </c>
      <c r="F22" s="774">
        <f>B22+D22</f>
        <v>3403939</v>
      </c>
      <c r="G22" s="775">
        <v>57.5</v>
      </c>
    </row>
    <row r="24" spans="1:7" ht="14.25" x14ac:dyDescent="0.2">
      <c r="A24" s="665" t="s">
        <v>2984</v>
      </c>
    </row>
  </sheetData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5" zoomScaleNormal="85" workbookViewId="0"/>
  </sheetViews>
  <sheetFormatPr defaultRowHeight="14.25" x14ac:dyDescent="0.2"/>
  <cols>
    <col min="1" max="1" width="31" style="502" customWidth="1"/>
    <col min="2" max="7" width="14.7109375" style="502" customWidth="1"/>
    <col min="8" max="16384" width="9.140625" style="502"/>
  </cols>
  <sheetData>
    <row r="1" spans="1:7" ht="15.75" x14ac:dyDescent="0.25">
      <c r="A1" s="153" t="s">
        <v>3357</v>
      </c>
    </row>
    <row r="3" spans="1:7" ht="15.75" x14ac:dyDescent="0.25">
      <c r="A3" s="214" t="s">
        <v>3356</v>
      </c>
    </row>
    <row r="5" spans="1:7" s="503" customFormat="1" ht="35.25" customHeight="1" x14ac:dyDescent="0.2">
      <c r="A5" s="1070" t="s">
        <v>3358</v>
      </c>
      <c r="B5" s="1070"/>
      <c r="C5" s="1070"/>
      <c r="D5" s="1070"/>
      <c r="E5" s="1070"/>
      <c r="F5" s="1070"/>
      <c r="G5" s="1070"/>
    </row>
    <row r="6" spans="1:7" s="504" customFormat="1" ht="13.5" customHeight="1" thickBot="1" x14ac:dyDescent="0.25"/>
    <row r="7" spans="1:7" s="504" customFormat="1" ht="12.75" x14ac:dyDescent="0.2">
      <c r="A7" s="1108" t="s">
        <v>2099</v>
      </c>
      <c r="B7" s="1110" t="s">
        <v>1451</v>
      </c>
      <c r="C7" s="1111"/>
      <c r="D7" s="1112" t="s">
        <v>2100</v>
      </c>
      <c r="E7" s="1113"/>
      <c r="F7" s="1110" t="s">
        <v>2101</v>
      </c>
      <c r="G7" s="1114"/>
    </row>
    <row r="8" spans="1:7" s="504" customFormat="1" ht="13.5" thickBot="1" x14ac:dyDescent="0.25">
      <c r="A8" s="1109"/>
      <c r="B8" s="505" t="s">
        <v>2102</v>
      </c>
      <c r="C8" s="506" t="s">
        <v>2103</v>
      </c>
      <c r="D8" s="507" t="s">
        <v>2102</v>
      </c>
      <c r="E8" s="508" t="s">
        <v>2103</v>
      </c>
      <c r="F8" s="505" t="s">
        <v>2102</v>
      </c>
      <c r="G8" s="508" t="s">
        <v>2103</v>
      </c>
    </row>
    <row r="9" spans="1:7" s="504" customFormat="1" ht="12.75" x14ac:dyDescent="0.2">
      <c r="A9" s="509" t="s">
        <v>476</v>
      </c>
      <c r="B9" s="510">
        <v>83442.67</v>
      </c>
      <c r="C9" s="511">
        <v>370</v>
      </c>
      <c r="D9" s="512">
        <v>0</v>
      </c>
      <c r="E9" s="513">
        <v>0</v>
      </c>
      <c r="F9" s="510">
        <v>83442.67</v>
      </c>
      <c r="G9" s="514">
        <v>370</v>
      </c>
    </row>
    <row r="10" spans="1:7" s="504" customFormat="1" ht="12.75" x14ac:dyDescent="0.2">
      <c r="A10" s="509" t="s">
        <v>482</v>
      </c>
      <c r="B10" s="510">
        <v>106629.85</v>
      </c>
      <c r="C10" s="511">
        <v>453</v>
      </c>
      <c r="D10" s="512">
        <v>0</v>
      </c>
      <c r="E10" s="513">
        <v>0</v>
      </c>
      <c r="F10" s="510">
        <v>106629.85</v>
      </c>
      <c r="G10" s="514">
        <v>453</v>
      </c>
    </row>
    <row r="11" spans="1:7" s="504" customFormat="1" ht="12.75" x14ac:dyDescent="0.2">
      <c r="A11" s="509" t="s">
        <v>480</v>
      </c>
      <c r="B11" s="510">
        <v>23143.06</v>
      </c>
      <c r="C11" s="511">
        <v>124</v>
      </c>
      <c r="D11" s="512">
        <v>0</v>
      </c>
      <c r="E11" s="513">
        <v>0</v>
      </c>
      <c r="F11" s="510">
        <v>23143.06</v>
      </c>
      <c r="G11" s="514">
        <v>124</v>
      </c>
    </row>
    <row r="12" spans="1:7" s="504" customFormat="1" ht="12.75" x14ac:dyDescent="0.2">
      <c r="A12" s="509" t="s">
        <v>498</v>
      </c>
      <c r="B12" s="510">
        <v>109.16</v>
      </c>
      <c r="C12" s="511">
        <v>1</v>
      </c>
      <c r="D12" s="512">
        <v>0</v>
      </c>
      <c r="E12" s="513">
        <v>0</v>
      </c>
      <c r="F12" s="510">
        <v>109.16</v>
      </c>
      <c r="G12" s="514">
        <v>1</v>
      </c>
    </row>
    <row r="13" spans="1:7" s="504" customFormat="1" ht="12.75" x14ac:dyDescent="0.2">
      <c r="A13" s="509" t="s">
        <v>504</v>
      </c>
      <c r="B13" s="510">
        <v>30303.83</v>
      </c>
      <c r="C13" s="511">
        <v>42</v>
      </c>
      <c r="D13" s="512">
        <v>0</v>
      </c>
      <c r="E13" s="513">
        <v>0</v>
      </c>
      <c r="F13" s="510">
        <v>30303.83</v>
      </c>
      <c r="G13" s="514">
        <v>42</v>
      </c>
    </row>
    <row r="14" spans="1:7" s="504" customFormat="1" ht="12.75" x14ac:dyDescent="0.2">
      <c r="A14" s="509" t="s">
        <v>500</v>
      </c>
      <c r="B14" s="510">
        <v>12878.8</v>
      </c>
      <c r="C14" s="511">
        <v>54</v>
      </c>
      <c r="D14" s="512">
        <v>183.02</v>
      </c>
      <c r="E14" s="513">
        <v>11</v>
      </c>
      <c r="F14" s="510">
        <v>13061.82</v>
      </c>
      <c r="G14" s="514">
        <v>65</v>
      </c>
    </row>
    <row r="15" spans="1:7" s="504" customFormat="1" ht="12.75" x14ac:dyDescent="0.2">
      <c r="A15" s="509" t="s">
        <v>2104</v>
      </c>
      <c r="B15" s="510">
        <v>262.41000000000003</v>
      </c>
      <c r="C15" s="511">
        <v>1</v>
      </c>
      <c r="D15" s="512">
        <v>0</v>
      </c>
      <c r="E15" s="513">
        <v>0</v>
      </c>
      <c r="F15" s="510">
        <v>262.41000000000003</v>
      </c>
      <c r="G15" s="514">
        <v>1</v>
      </c>
    </row>
    <row r="16" spans="1:7" s="504" customFormat="1" ht="12.75" x14ac:dyDescent="0.2">
      <c r="A16" s="509" t="s">
        <v>516</v>
      </c>
      <c r="B16" s="510">
        <v>8321.61</v>
      </c>
      <c r="C16" s="511">
        <v>8</v>
      </c>
      <c r="D16" s="512">
        <v>0</v>
      </c>
      <c r="E16" s="513">
        <v>0</v>
      </c>
      <c r="F16" s="510">
        <v>8321.61</v>
      </c>
      <c r="G16" s="514">
        <v>8</v>
      </c>
    </row>
    <row r="17" spans="1:7" s="504" customFormat="1" ht="12.75" x14ac:dyDescent="0.2">
      <c r="A17" s="509" t="s">
        <v>502</v>
      </c>
      <c r="B17" s="510">
        <v>1505.2</v>
      </c>
      <c r="C17" s="511">
        <v>6</v>
      </c>
      <c r="D17" s="512">
        <v>0</v>
      </c>
      <c r="E17" s="513">
        <v>0</v>
      </c>
      <c r="F17" s="510">
        <v>1505.2</v>
      </c>
      <c r="G17" s="514">
        <v>6</v>
      </c>
    </row>
    <row r="18" spans="1:7" s="504" customFormat="1" ht="12.75" x14ac:dyDescent="0.2">
      <c r="A18" s="509" t="s">
        <v>522</v>
      </c>
      <c r="B18" s="510">
        <v>59297.32</v>
      </c>
      <c r="C18" s="511">
        <v>128</v>
      </c>
      <c r="D18" s="512">
        <v>0</v>
      </c>
      <c r="E18" s="513">
        <v>0</v>
      </c>
      <c r="F18" s="510">
        <v>59297.32</v>
      </c>
      <c r="G18" s="514">
        <v>128</v>
      </c>
    </row>
    <row r="19" spans="1:7" s="504" customFormat="1" ht="12.75" x14ac:dyDescent="0.2">
      <c r="A19" s="509" t="s">
        <v>524</v>
      </c>
      <c r="B19" s="510">
        <v>27868.04</v>
      </c>
      <c r="C19" s="511">
        <v>53</v>
      </c>
      <c r="D19" s="512">
        <v>0</v>
      </c>
      <c r="E19" s="513">
        <v>0</v>
      </c>
      <c r="F19" s="510">
        <v>27868.04</v>
      </c>
      <c r="G19" s="514">
        <v>53</v>
      </c>
    </row>
    <row r="20" spans="1:7" s="504" customFormat="1" ht="12.75" x14ac:dyDescent="0.2">
      <c r="A20" s="509" t="s">
        <v>528</v>
      </c>
      <c r="B20" s="510">
        <v>2480.2399999999998</v>
      </c>
      <c r="C20" s="511">
        <v>14</v>
      </c>
      <c r="D20" s="512">
        <v>0</v>
      </c>
      <c r="E20" s="513">
        <v>0</v>
      </c>
      <c r="F20" s="510">
        <v>2480.2399999999998</v>
      </c>
      <c r="G20" s="514">
        <v>14</v>
      </c>
    </row>
    <row r="21" spans="1:7" s="504" customFormat="1" ht="12.75" x14ac:dyDescent="0.2">
      <c r="A21" s="509" t="s">
        <v>532</v>
      </c>
      <c r="B21" s="510">
        <v>59239.83</v>
      </c>
      <c r="C21" s="511">
        <v>120</v>
      </c>
      <c r="D21" s="512">
        <v>0</v>
      </c>
      <c r="E21" s="513">
        <v>0</v>
      </c>
      <c r="F21" s="510">
        <v>59239.83</v>
      </c>
      <c r="G21" s="514">
        <v>120</v>
      </c>
    </row>
    <row r="22" spans="1:7" s="504" customFormat="1" ht="12.75" x14ac:dyDescent="0.2">
      <c r="A22" s="509" t="s">
        <v>2105</v>
      </c>
      <c r="B22" s="510">
        <v>460.87</v>
      </c>
      <c r="C22" s="511">
        <v>3</v>
      </c>
      <c r="D22" s="512">
        <v>0</v>
      </c>
      <c r="E22" s="513">
        <v>0</v>
      </c>
      <c r="F22" s="510">
        <v>460.87</v>
      </c>
      <c r="G22" s="514">
        <v>3</v>
      </c>
    </row>
    <row r="23" spans="1:7" s="515" customFormat="1" ht="12.75" x14ac:dyDescent="0.2">
      <c r="A23" s="509" t="s">
        <v>536</v>
      </c>
      <c r="B23" s="510">
        <v>965.56</v>
      </c>
      <c r="C23" s="511">
        <v>3</v>
      </c>
      <c r="D23" s="512">
        <v>0</v>
      </c>
      <c r="E23" s="513">
        <v>0</v>
      </c>
      <c r="F23" s="510">
        <v>965.56</v>
      </c>
      <c r="G23" s="514">
        <v>3</v>
      </c>
    </row>
    <row r="24" spans="1:7" s="504" customFormat="1" ht="12.75" x14ac:dyDescent="0.2">
      <c r="A24" s="509" t="s">
        <v>550</v>
      </c>
      <c r="B24" s="510">
        <v>1289.54</v>
      </c>
      <c r="C24" s="511">
        <v>21</v>
      </c>
      <c r="D24" s="512">
        <v>0</v>
      </c>
      <c r="E24" s="513">
        <v>0</v>
      </c>
      <c r="F24" s="510">
        <v>1289.54</v>
      </c>
      <c r="G24" s="514">
        <v>21</v>
      </c>
    </row>
    <row r="25" spans="1:7" s="504" customFormat="1" ht="12.75" x14ac:dyDescent="0.2">
      <c r="A25" s="509" t="s">
        <v>558</v>
      </c>
      <c r="B25" s="510">
        <v>32758.400000000001</v>
      </c>
      <c r="C25" s="511">
        <v>151</v>
      </c>
      <c r="D25" s="512">
        <v>0</v>
      </c>
      <c r="E25" s="513">
        <v>0</v>
      </c>
      <c r="F25" s="510">
        <v>32758.400000000001</v>
      </c>
      <c r="G25" s="514">
        <v>151</v>
      </c>
    </row>
    <row r="26" spans="1:7" x14ac:dyDescent="0.2">
      <c r="A26" s="509" t="s">
        <v>562</v>
      </c>
      <c r="B26" s="510">
        <v>139516.57999999999</v>
      </c>
      <c r="C26" s="511">
        <v>640</v>
      </c>
      <c r="D26" s="512">
        <v>0</v>
      </c>
      <c r="E26" s="513">
        <v>0</v>
      </c>
      <c r="F26" s="510">
        <v>139516.57999999999</v>
      </c>
      <c r="G26" s="514">
        <v>640</v>
      </c>
    </row>
    <row r="27" spans="1:7" x14ac:dyDescent="0.2">
      <c r="A27" s="509" t="s">
        <v>566</v>
      </c>
      <c r="B27" s="510">
        <v>819.08</v>
      </c>
      <c r="C27" s="511">
        <v>4</v>
      </c>
      <c r="D27" s="512">
        <v>0</v>
      </c>
      <c r="E27" s="513">
        <v>0</v>
      </c>
      <c r="F27" s="510">
        <v>819.08</v>
      </c>
      <c r="G27" s="514">
        <v>4</v>
      </c>
    </row>
    <row r="28" spans="1:7" x14ac:dyDescent="0.2">
      <c r="A28" s="509" t="s">
        <v>2106</v>
      </c>
      <c r="B28" s="510">
        <v>12664.05</v>
      </c>
      <c r="C28" s="511">
        <v>40</v>
      </c>
      <c r="D28" s="512">
        <v>0</v>
      </c>
      <c r="E28" s="513">
        <v>0</v>
      </c>
      <c r="F28" s="510">
        <v>12664.05</v>
      </c>
      <c r="G28" s="514">
        <v>40</v>
      </c>
    </row>
    <row r="29" spans="1:7" ht="15" thickBot="1" x14ac:dyDescent="0.25">
      <c r="A29" s="509" t="s">
        <v>2107</v>
      </c>
      <c r="B29" s="510">
        <v>730.23</v>
      </c>
      <c r="C29" s="511">
        <v>2</v>
      </c>
      <c r="D29" s="512">
        <v>0</v>
      </c>
      <c r="E29" s="513">
        <v>0</v>
      </c>
      <c r="F29" s="510">
        <v>730.23</v>
      </c>
      <c r="G29" s="514">
        <v>2</v>
      </c>
    </row>
    <row r="30" spans="1:7" ht="15" thickBot="1" x14ac:dyDescent="0.25">
      <c r="A30" s="516" t="s">
        <v>115</v>
      </c>
      <c r="B30" s="517">
        <v>604686.32999999996</v>
      </c>
      <c r="C30" s="518" t="s">
        <v>2108</v>
      </c>
      <c r="D30" s="517">
        <v>183.02</v>
      </c>
      <c r="E30" s="519" t="s">
        <v>2108</v>
      </c>
      <c r="F30" s="517">
        <v>604869.35</v>
      </c>
      <c r="G30" s="519" t="s">
        <v>2108</v>
      </c>
    </row>
    <row r="31" spans="1:7" x14ac:dyDescent="0.2">
      <c r="A31" s="504"/>
      <c r="B31" s="504"/>
      <c r="C31" s="504"/>
      <c r="D31" s="504"/>
      <c r="E31" s="504"/>
      <c r="F31" s="504"/>
      <c r="G31" s="504"/>
    </row>
    <row r="32" spans="1:7" x14ac:dyDescent="0.2">
      <c r="A32" s="280" t="s">
        <v>1632</v>
      </c>
      <c r="B32" s="515"/>
      <c r="C32" s="515"/>
      <c r="D32" s="504"/>
      <c r="E32" s="504"/>
      <c r="F32" s="515"/>
      <c r="G32" s="504"/>
    </row>
    <row r="33" spans="1:5" x14ac:dyDescent="0.2">
      <c r="A33" s="280" t="s">
        <v>2109</v>
      </c>
    </row>
    <row r="34" spans="1:5" x14ac:dyDescent="0.2">
      <c r="C34" s="515"/>
      <c r="E34" s="515"/>
    </row>
  </sheetData>
  <mergeCells count="5">
    <mergeCell ref="A5:G5"/>
    <mergeCell ref="A7:A8"/>
    <mergeCell ref="B7:C7"/>
    <mergeCell ref="D7:E7"/>
    <mergeCell ref="F7:G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3" orientation="portrait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5" zoomScaleNormal="85" workbookViewId="0"/>
  </sheetViews>
  <sheetFormatPr defaultRowHeight="12.75" x14ac:dyDescent="0.2"/>
  <cols>
    <col min="1" max="1" width="20" style="127" customWidth="1"/>
    <col min="2" max="2" width="11.7109375" style="127" customWidth="1"/>
    <col min="3" max="3" width="13.5703125" style="127" customWidth="1"/>
    <col min="4" max="4" width="10.85546875" style="127" customWidth="1"/>
    <col min="5" max="5" width="11.42578125" style="127" customWidth="1"/>
    <col min="6" max="6" width="10.85546875" style="127" customWidth="1"/>
    <col min="7" max="7" width="11.42578125" style="127" customWidth="1"/>
    <col min="8" max="8" width="11.5703125" style="127" customWidth="1"/>
    <col min="9" max="9" width="12.7109375" style="127" customWidth="1"/>
    <col min="10" max="10" width="11.5703125" style="127" customWidth="1"/>
    <col min="11" max="11" width="13.42578125" style="127" customWidth="1"/>
    <col min="12" max="16384" width="9.140625" style="127"/>
  </cols>
  <sheetData>
    <row r="1" spans="1:11" s="98" customFormat="1" ht="15.75" x14ac:dyDescent="0.25">
      <c r="A1" s="3" t="s">
        <v>1861</v>
      </c>
      <c r="B1" s="4"/>
      <c r="C1" s="4"/>
      <c r="D1" s="4"/>
    </row>
    <row r="2" spans="1:11" s="98" customFormat="1" ht="12" customHeight="1" x14ac:dyDescent="0.25">
      <c r="A2" s="214"/>
    </row>
    <row r="3" spans="1:11" s="98" customFormat="1" ht="15.75" x14ac:dyDescent="0.25">
      <c r="A3" s="214" t="s">
        <v>3359</v>
      </c>
    </row>
    <row r="4" spans="1:11" s="98" customFormat="1" x14ac:dyDescent="0.2">
      <c r="A4" s="213"/>
      <c r="B4" s="100"/>
      <c r="C4" s="101"/>
    </row>
    <row r="5" spans="1:11" ht="15.75" x14ac:dyDescent="0.25">
      <c r="A5" s="153" t="s">
        <v>3249</v>
      </c>
    </row>
    <row r="6" spans="1:11" ht="13.5" thickBot="1" x14ac:dyDescent="0.25"/>
    <row r="7" spans="1:11" ht="39" thickBot="1" x14ac:dyDescent="0.25">
      <c r="A7" s="436" t="s">
        <v>113</v>
      </c>
      <c r="B7" s="437" t="s">
        <v>2122</v>
      </c>
      <c r="C7" s="526" t="s">
        <v>2123</v>
      </c>
      <c r="D7" s="526" t="s">
        <v>2124</v>
      </c>
      <c r="E7" s="526" t="s">
        <v>2125</v>
      </c>
      <c r="F7" s="526" t="s">
        <v>2126</v>
      </c>
      <c r="G7" s="526" t="s">
        <v>2127</v>
      </c>
      <c r="H7" s="526" t="s">
        <v>2128</v>
      </c>
      <c r="I7" s="526" t="s">
        <v>2129</v>
      </c>
      <c r="J7" s="437" t="s">
        <v>2130</v>
      </c>
      <c r="K7" s="527" t="s">
        <v>2131</v>
      </c>
    </row>
    <row r="8" spans="1:11" x14ac:dyDescent="0.2">
      <c r="A8" s="370" t="s">
        <v>121</v>
      </c>
      <c r="B8" s="528">
        <v>185320</v>
      </c>
      <c r="C8" s="529">
        <v>7.3020612993740555</v>
      </c>
      <c r="D8" s="530">
        <v>2153615.2636101153</v>
      </c>
      <c r="E8" s="530">
        <v>6882458.3890000004</v>
      </c>
      <c r="F8" s="530">
        <v>652439.45721007034</v>
      </c>
      <c r="G8" s="530">
        <v>78554.862999999998</v>
      </c>
      <c r="H8" s="530">
        <v>11621.062290147394</v>
      </c>
      <c r="I8" s="530">
        <v>37138.238662853444</v>
      </c>
      <c r="J8" s="528">
        <v>3520.6100648072002</v>
      </c>
      <c r="K8" s="531">
        <v>423.88766997625726</v>
      </c>
    </row>
    <row r="9" spans="1:11" x14ac:dyDescent="0.2">
      <c r="A9" s="376" t="s">
        <v>123</v>
      </c>
      <c r="B9" s="532">
        <v>107689</v>
      </c>
      <c r="C9" s="533">
        <v>6.4155299055613852</v>
      </c>
      <c r="D9" s="534">
        <v>257011.82095998744</v>
      </c>
      <c r="E9" s="534">
        <v>1925562.3835599665</v>
      </c>
      <c r="F9" s="534">
        <v>98230.37492999791</v>
      </c>
      <c r="G9" s="534">
        <v>23031.315999999999</v>
      </c>
      <c r="H9" s="534">
        <v>2386.6116405574148</v>
      </c>
      <c r="I9" s="534">
        <v>17880.771328176197</v>
      </c>
      <c r="J9" s="532">
        <v>912.16721234293107</v>
      </c>
      <c r="K9" s="535">
        <v>213.86878882708541</v>
      </c>
    </row>
    <row r="10" spans="1:11" x14ac:dyDescent="0.2">
      <c r="A10" s="376" t="s">
        <v>124</v>
      </c>
      <c r="B10" s="532">
        <v>77208</v>
      </c>
      <c r="C10" s="533">
        <v>6.7171407108071701</v>
      </c>
      <c r="D10" s="534">
        <v>388887.27686998196</v>
      </c>
      <c r="E10" s="534">
        <v>1677114.67</v>
      </c>
      <c r="F10" s="534">
        <v>95294.472149999216</v>
      </c>
      <c r="G10" s="534">
        <v>22198.205000000002</v>
      </c>
      <c r="H10" s="534">
        <v>5036.8780031859651</v>
      </c>
      <c r="I10" s="534">
        <v>21722.032302352087</v>
      </c>
      <c r="J10" s="532">
        <v>1234.2564520515907</v>
      </c>
      <c r="K10" s="535">
        <v>287.51172158325568</v>
      </c>
    </row>
    <row r="11" spans="1:11" x14ac:dyDescent="0.2">
      <c r="A11" s="376" t="s">
        <v>125</v>
      </c>
      <c r="B11" s="532">
        <v>61899</v>
      </c>
      <c r="C11" s="533">
        <v>7.3080179001276271</v>
      </c>
      <c r="D11" s="534">
        <v>328197.54594999127</v>
      </c>
      <c r="E11" s="534">
        <v>1606341.351</v>
      </c>
      <c r="F11" s="534">
        <v>183002.21020999647</v>
      </c>
      <c r="G11" s="534">
        <v>22870.785</v>
      </c>
      <c r="H11" s="534">
        <v>5302.1461727974811</v>
      </c>
      <c r="I11" s="534">
        <v>25951.006494450638</v>
      </c>
      <c r="J11" s="532">
        <v>2956.4647281861821</v>
      </c>
      <c r="K11" s="535">
        <v>369.48553288421459</v>
      </c>
    </row>
    <row r="12" spans="1:11" x14ac:dyDescent="0.2">
      <c r="A12" s="376" t="s">
        <v>126</v>
      </c>
      <c r="B12" s="532">
        <v>33968</v>
      </c>
      <c r="C12" s="533">
        <v>6.2588318417333966</v>
      </c>
      <c r="D12" s="534">
        <v>139069.42445999949</v>
      </c>
      <c r="E12" s="534">
        <v>648091.72100000002</v>
      </c>
      <c r="F12" s="534">
        <v>34885.043050000037</v>
      </c>
      <c r="G12" s="534">
        <v>6763.9750000000004</v>
      </c>
      <c r="H12" s="534">
        <v>4094.1304892840167</v>
      </c>
      <c r="I12" s="534">
        <v>19079.478361987753</v>
      </c>
      <c r="J12" s="532">
        <v>1026.9972636010373</v>
      </c>
      <c r="K12" s="535">
        <v>199.12785562882715</v>
      </c>
    </row>
    <row r="13" spans="1:11" x14ac:dyDescent="0.2">
      <c r="A13" s="376" t="s">
        <v>127</v>
      </c>
      <c r="B13" s="532">
        <v>103893</v>
      </c>
      <c r="C13" s="533">
        <v>6.3457114531296623</v>
      </c>
      <c r="D13" s="534">
        <v>340201.23224997061</v>
      </c>
      <c r="E13" s="534">
        <v>2051920.5689999999</v>
      </c>
      <c r="F13" s="534">
        <v>99711.907160001909</v>
      </c>
      <c r="G13" s="534">
        <v>25429.46</v>
      </c>
      <c r="H13" s="534">
        <v>3274.5346871297452</v>
      </c>
      <c r="I13" s="534">
        <v>19750.325517599838</v>
      </c>
      <c r="J13" s="532">
        <v>959.75577911891946</v>
      </c>
      <c r="K13" s="535">
        <v>244.76586488021329</v>
      </c>
    </row>
    <row r="14" spans="1:11" x14ac:dyDescent="0.2">
      <c r="A14" s="376" t="s">
        <v>128</v>
      </c>
      <c r="B14" s="532">
        <v>57852</v>
      </c>
      <c r="C14" s="533">
        <v>6.6447659545045976</v>
      </c>
      <c r="D14" s="534">
        <v>392530.94528997556</v>
      </c>
      <c r="E14" s="534">
        <v>1353824.0560000001</v>
      </c>
      <c r="F14" s="534">
        <v>57518.995149997325</v>
      </c>
      <c r="G14" s="534">
        <v>12592.465</v>
      </c>
      <c r="H14" s="534">
        <v>6785.0885931337825</v>
      </c>
      <c r="I14" s="534">
        <v>23401.508262462838</v>
      </c>
      <c r="J14" s="532">
        <v>994.24384895936748</v>
      </c>
      <c r="K14" s="535">
        <v>217.66689137799904</v>
      </c>
    </row>
    <row r="15" spans="1:11" x14ac:dyDescent="0.2">
      <c r="A15" s="376" t="s">
        <v>129</v>
      </c>
      <c r="B15" s="532">
        <v>60125</v>
      </c>
      <c r="C15" s="533">
        <v>8.1242910602910605</v>
      </c>
      <c r="D15" s="534">
        <v>336368.06733999192</v>
      </c>
      <c r="E15" s="534">
        <v>1794198.331</v>
      </c>
      <c r="F15" s="534">
        <v>151529.8704899931</v>
      </c>
      <c r="G15" s="534">
        <v>22141.7</v>
      </c>
      <c r="H15" s="534">
        <v>5594.4792904780361</v>
      </c>
      <c r="I15" s="534">
        <v>29841.136482328482</v>
      </c>
      <c r="J15" s="532">
        <v>2520.2473262368917</v>
      </c>
      <c r="K15" s="535">
        <v>368.26112266112267</v>
      </c>
    </row>
    <row r="16" spans="1:11" x14ac:dyDescent="0.2">
      <c r="A16" s="376" t="s">
        <v>130</v>
      </c>
      <c r="B16" s="532">
        <v>55804</v>
      </c>
      <c r="C16" s="533">
        <v>6.6947530642964663</v>
      </c>
      <c r="D16" s="534">
        <v>96402.620470001406</v>
      </c>
      <c r="E16" s="534">
        <v>1099985.8659999999</v>
      </c>
      <c r="F16" s="534">
        <v>55346.806730002492</v>
      </c>
      <c r="G16" s="534">
        <v>13531.995000000001</v>
      </c>
      <c r="H16" s="534">
        <v>1727.5216914558348</v>
      </c>
      <c r="I16" s="534">
        <v>19711.595333667836</v>
      </c>
      <c r="J16" s="532">
        <v>991.8071595226595</v>
      </c>
      <c r="K16" s="535">
        <v>242.4914880653717</v>
      </c>
    </row>
    <row r="17" spans="1:11" x14ac:dyDescent="0.2">
      <c r="A17" s="376" t="s">
        <v>131</v>
      </c>
      <c r="B17" s="532">
        <v>69296</v>
      </c>
      <c r="C17" s="533">
        <v>6.6732856153313325</v>
      </c>
      <c r="D17" s="534">
        <v>169057.55384999525</v>
      </c>
      <c r="E17" s="534">
        <v>1254729.2309999999</v>
      </c>
      <c r="F17" s="534">
        <v>64154.95494000116</v>
      </c>
      <c r="G17" s="534">
        <v>13863.82</v>
      </c>
      <c r="H17" s="534">
        <v>2439.6437579368976</v>
      </c>
      <c r="I17" s="534">
        <v>18106.806034980375</v>
      </c>
      <c r="J17" s="532">
        <v>925.81036336875377</v>
      </c>
      <c r="K17" s="535">
        <v>200.06667051489262</v>
      </c>
    </row>
    <row r="18" spans="1:11" x14ac:dyDescent="0.2">
      <c r="A18" s="376" t="s">
        <v>132</v>
      </c>
      <c r="B18" s="532">
        <v>144769</v>
      </c>
      <c r="C18" s="533">
        <v>7.6194627302806541</v>
      </c>
      <c r="D18" s="534">
        <v>799713.36192003102</v>
      </c>
      <c r="E18" s="534">
        <v>3744562.7760000001</v>
      </c>
      <c r="F18" s="534">
        <v>299413.5706300083</v>
      </c>
      <c r="G18" s="534">
        <v>50037.885000000002</v>
      </c>
      <c r="H18" s="534">
        <v>5524.0649719209978</v>
      </c>
      <c r="I18" s="534">
        <v>25865.777728657376</v>
      </c>
      <c r="J18" s="532">
        <v>2068.2160588938814</v>
      </c>
      <c r="K18" s="535">
        <v>345.63950155074633</v>
      </c>
    </row>
    <row r="19" spans="1:11" x14ac:dyDescent="0.2">
      <c r="A19" s="376" t="s">
        <v>133</v>
      </c>
      <c r="B19" s="532">
        <v>56131</v>
      </c>
      <c r="C19" s="533">
        <v>6.8842707238424401</v>
      </c>
      <c r="D19" s="534">
        <v>401756.63845000253</v>
      </c>
      <c r="E19" s="534">
        <v>1459041.9439999999</v>
      </c>
      <c r="F19" s="534">
        <v>107126.75211000199</v>
      </c>
      <c r="G19" s="534">
        <v>15946.584999999999</v>
      </c>
      <c r="H19" s="534">
        <v>7157.4822905346873</v>
      </c>
      <c r="I19" s="534">
        <v>25993.514172204308</v>
      </c>
      <c r="J19" s="532">
        <v>1908.5131586824036</v>
      </c>
      <c r="K19" s="535">
        <v>284.09586503001907</v>
      </c>
    </row>
    <row r="20" spans="1:11" x14ac:dyDescent="0.2">
      <c r="A20" s="376" t="s">
        <v>134</v>
      </c>
      <c r="B20" s="532">
        <v>82892</v>
      </c>
      <c r="C20" s="533">
        <v>7.3101988129131881</v>
      </c>
      <c r="D20" s="534">
        <v>570275.35426000576</v>
      </c>
      <c r="E20" s="534">
        <v>2218510.7949999999</v>
      </c>
      <c r="F20" s="534">
        <v>139810.12279999806</v>
      </c>
      <c r="G20" s="534">
        <v>21328.93</v>
      </c>
      <c r="H20" s="534">
        <v>6879.7393507214902</v>
      </c>
      <c r="I20" s="534">
        <v>26763.871000820345</v>
      </c>
      <c r="J20" s="532">
        <v>1686.6539931476868</v>
      </c>
      <c r="K20" s="535">
        <v>257.30987308787337</v>
      </c>
    </row>
    <row r="21" spans="1:11" ht="13.5" thickBot="1" x14ac:dyDescent="0.25">
      <c r="A21" s="380" t="s">
        <v>135</v>
      </c>
      <c r="B21" s="536">
        <v>65740</v>
      </c>
      <c r="C21" s="537">
        <v>6.655947672649833</v>
      </c>
      <c r="D21" s="538">
        <v>167949.97118999649</v>
      </c>
      <c r="E21" s="538">
        <v>1313922.1540000001</v>
      </c>
      <c r="F21" s="538">
        <v>76050.984819996316</v>
      </c>
      <c r="G21" s="538">
        <v>15349.3</v>
      </c>
      <c r="H21" s="538">
        <v>2554.7607421660555</v>
      </c>
      <c r="I21" s="538">
        <v>19986.646699117737</v>
      </c>
      <c r="J21" s="536">
        <v>1156.8449166412581</v>
      </c>
      <c r="K21" s="539">
        <v>233.48494067538789</v>
      </c>
    </row>
    <row r="22" spans="1:11" ht="13.5" customHeight="1" thickBot="1" x14ac:dyDescent="0.25">
      <c r="A22" s="381" t="s">
        <v>115</v>
      </c>
      <c r="B22" s="143">
        <v>1162586</v>
      </c>
      <c r="C22" s="540">
        <v>6.9920547813237039</v>
      </c>
      <c r="D22" s="142">
        <v>6541037.0768700466</v>
      </c>
      <c r="E22" s="142">
        <v>29030264.236559968</v>
      </c>
      <c r="F22" s="142">
        <v>2114515.5223800647</v>
      </c>
      <c r="G22" s="142">
        <v>343641.28399999999</v>
      </c>
      <c r="H22" s="541">
        <v>5626.2823368508189</v>
      </c>
      <c r="I22" s="541">
        <v>24970.423036712953</v>
      </c>
      <c r="J22" s="542">
        <v>1818.803531420527</v>
      </c>
      <c r="K22" s="543">
        <v>295.58353876616439</v>
      </c>
    </row>
    <row r="23" spans="1:11" x14ac:dyDescent="0.2">
      <c r="A23" s="98"/>
      <c r="B23" s="101"/>
      <c r="C23" s="619"/>
      <c r="D23" s="101"/>
      <c r="E23" s="101"/>
      <c r="F23" s="101"/>
      <c r="G23" s="101"/>
      <c r="H23" s="620"/>
      <c r="I23" s="620"/>
      <c r="J23" s="620"/>
      <c r="K23" s="620"/>
    </row>
    <row r="24" spans="1:11" x14ac:dyDescent="0.2">
      <c r="A24" s="280" t="s">
        <v>1778</v>
      </c>
    </row>
    <row r="25" spans="1:11" x14ac:dyDescent="0.2">
      <c r="A25" s="280" t="s">
        <v>1632</v>
      </c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scale="98" orientation="landscape" horizontalDpi="4294967292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zoomScale="85" zoomScaleNormal="85" workbookViewId="0"/>
  </sheetViews>
  <sheetFormatPr defaultRowHeight="12.75" x14ac:dyDescent="0.2"/>
  <cols>
    <col min="1" max="1" width="11.7109375" style="240" customWidth="1"/>
    <col min="2" max="2" width="11.5703125" style="240" customWidth="1"/>
    <col min="3" max="3" width="14.28515625" style="240" customWidth="1"/>
    <col min="4" max="7" width="12" style="240" customWidth="1"/>
    <col min="8" max="8" width="11.5703125" style="240" customWidth="1"/>
    <col min="9" max="9" width="12" style="240" customWidth="1"/>
    <col min="10" max="10" width="11.5703125" style="240" customWidth="1"/>
    <col min="11" max="11" width="13.5703125" style="240" customWidth="1"/>
    <col min="12" max="16384" width="9.140625" style="127"/>
  </cols>
  <sheetData>
    <row r="1" spans="1:11" s="98" customFormat="1" ht="15.75" x14ac:dyDescent="0.25">
      <c r="A1" s="544" t="s">
        <v>1861</v>
      </c>
      <c r="B1" s="545"/>
      <c r="C1" s="545"/>
      <c r="D1" s="545"/>
      <c r="E1" s="545"/>
      <c r="F1" s="475"/>
      <c r="G1" s="475"/>
      <c r="H1" s="475"/>
      <c r="I1" s="475"/>
      <c r="J1" s="475"/>
      <c r="K1" s="475"/>
    </row>
    <row r="2" spans="1:11" s="98" customFormat="1" ht="12" customHeight="1" x14ac:dyDescent="0.25">
      <c r="A2" s="474"/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1" s="98" customFormat="1" ht="15.75" x14ac:dyDescent="0.25">
      <c r="A3" s="474" t="s">
        <v>3359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</row>
    <row r="4" spans="1:11" s="98" customFormat="1" x14ac:dyDescent="0.2">
      <c r="A4" s="476"/>
      <c r="B4" s="477"/>
      <c r="C4" s="546"/>
      <c r="D4" s="475"/>
      <c r="E4" s="475"/>
      <c r="F4" s="475"/>
      <c r="G4" s="475"/>
      <c r="H4" s="475"/>
      <c r="I4" s="475"/>
      <c r="J4" s="475"/>
      <c r="K4" s="475"/>
    </row>
    <row r="5" spans="1:11" ht="15.75" x14ac:dyDescent="0.25">
      <c r="A5" s="386" t="s">
        <v>3250</v>
      </c>
    </row>
    <row r="7" spans="1:11" x14ac:dyDescent="0.2">
      <c r="A7" s="547" t="s">
        <v>2132</v>
      </c>
    </row>
    <row r="8" spans="1:11" ht="12.75" customHeight="1" thickBot="1" x14ac:dyDescent="0.25"/>
    <row r="9" spans="1:11" ht="28.5" customHeight="1" thickBot="1" x14ac:dyDescent="0.25">
      <c r="A9" s="548" t="s">
        <v>597</v>
      </c>
      <c r="B9" s="549" t="s">
        <v>2122</v>
      </c>
      <c r="C9" s="550" t="s">
        <v>2123</v>
      </c>
      <c r="D9" s="550" t="s">
        <v>2124</v>
      </c>
      <c r="E9" s="550" t="s">
        <v>2125</v>
      </c>
      <c r="F9" s="550" t="s">
        <v>2126</v>
      </c>
      <c r="G9" s="550" t="s">
        <v>2127</v>
      </c>
      <c r="H9" s="550" t="s">
        <v>2133</v>
      </c>
      <c r="I9" s="550" t="s">
        <v>2134</v>
      </c>
      <c r="J9" s="549" t="s">
        <v>2135</v>
      </c>
      <c r="K9" s="551" t="s">
        <v>2136</v>
      </c>
    </row>
    <row r="10" spans="1:11" x14ac:dyDescent="0.2">
      <c r="A10" s="472" t="s">
        <v>596</v>
      </c>
      <c r="B10" s="397">
        <v>38765</v>
      </c>
      <c r="C10" s="552">
        <v>6.4035857087579</v>
      </c>
      <c r="D10" s="395">
        <v>37437.12059999974</v>
      </c>
      <c r="E10" s="395">
        <v>1287055.487</v>
      </c>
      <c r="F10" s="395">
        <v>34539.834490000045</v>
      </c>
      <c r="G10" s="395">
        <v>8136.54</v>
      </c>
      <c r="H10" s="395">
        <v>965.74540435959602</v>
      </c>
      <c r="I10" s="395">
        <v>33201.482961434282</v>
      </c>
      <c r="J10" s="397">
        <v>891.0056620662981</v>
      </c>
      <c r="K10" s="396">
        <v>209.89397652521606</v>
      </c>
    </row>
    <row r="11" spans="1:11" x14ac:dyDescent="0.2">
      <c r="A11" s="473" t="s">
        <v>595</v>
      </c>
      <c r="B11" s="404">
        <v>10561</v>
      </c>
      <c r="C11" s="553">
        <v>4.8752959000094691</v>
      </c>
      <c r="D11" s="402">
        <v>13931.254170000095</v>
      </c>
      <c r="E11" s="402">
        <v>219423.34700000001</v>
      </c>
      <c r="F11" s="402">
        <v>16652.805309999985</v>
      </c>
      <c r="G11" s="402">
        <v>1775.095</v>
      </c>
      <c r="H11" s="402">
        <v>1319.1226370608933</v>
      </c>
      <c r="I11" s="402">
        <v>20776.758545592274</v>
      </c>
      <c r="J11" s="404">
        <v>1576.8208796515469</v>
      </c>
      <c r="K11" s="403">
        <v>168.08020073856642</v>
      </c>
    </row>
    <row r="12" spans="1:11" x14ac:dyDescent="0.2">
      <c r="A12" s="473" t="s">
        <v>594</v>
      </c>
      <c r="B12" s="404">
        <v>7974</v>
      </c>
      <c r="C12" s="553">
        <v>6.2864309004263861</v>
      </c>
      <c r="D12" s="402">
        <v>21296.54472000002</v>
      </c>
      <c r="E12" s="402">
        <v>220654.435</v>
      </c>
      <c r="F12" s="402">
        <v>28640.780160000144</v>
      </c>
      <c r="G12" s="402">
        <v>1807.99</v>
      </c>
      <c r="H12" s="402">
        <v>2670.7480210684753</v>
      </c>
      <c r="I12" s="402">
        <v>27671.737521946325</v>
      </c>
      <c r="J12" s="404">
        <v>3591.7707750188292</v>
      </c>
      <c r="K12" s="403">
        <v>226.73564083270631</v>
      </c>
    </row>
    <row r="13" spans="1:11" x14ac:dyDescent="0.2">
      <c r="A13" s="473" t="s">
        <v>593</v>
      </c>
      <c r="B13" s="404">
        <v>9049</v>
      </c>
      <c r="C13" s="553">
        <v>6.3792684274505467</v>
      </c>
      <c r="D13" s="402">
        <v>35895.421649999938</v>
      </c>
      <c r="E13" s="402">
        <v>237860.69399999999</v>
      </c>
      <c r="F13" s="402">
        <v>27480.264880000057</v>
      </c>
      <c r="G13" s="402">
        <v>2607.81</v>
      </c>
      <c r="H13" s="402">
        <v>3966.7832522930644</v>
      </c>
      <c r="I13" s="402">
        <v>26285.854127527902</v>
      </c>
      <c r="J13" s="404">
        <v>3036.8289181125051</v>
      </c>
      <c r="K13" s="403">
        <v>288.18764504365123</v>
      </c>
    </row>
    <row r="14" spans="1:11" x14ac:dyDescent="0.2">
      <c r="A14" s="473" t="s">
        <v>592</v>
      </c>
      <c r="B14" s="404">
        <v>10350</v>
      </c>
      <c r="C14" s="553">
        <v>5.8482125603864734</v>
      </c>
      <c r="D14" s="402">
        <v>40135.434049999982</v>
      </c>
      <c r="E14" s="402">
        <v>225176.01800000001</v>
      </c>
      <c r="F14" s="402">
        <v>16902.653499999997</v>
      </c>
      <c r="G14" s="402">
        <v>3966.076</v>
      </c>
      <c r="H14" s="402">
        <v>3877.8197149758435</v>
      </c>
      <c r="I14" s="402">
        <v>21756.137004830918</v>
      </c>
      <c r="J14" s="404">
        <v>1633.1066183574876</v>
      </c>
      <c r="K14" s="403">
        <v>383.19574879227054</v>
      </c>
    </row>
    <row r="15" spans="1:11" x14ac:dyDescent="0.2">
      <c r="A15" s="473" t="s">
        <v>591</v>
      </c>
      <c r="B15" s="404">
        <v>17144</v>
      </c>
      <c r="C15" s="553">
        <v>5.8289780681287917</v>
      </c>
      <c r="D15" s="402">
        <v>44229.116140000086</v>
      </c>
      <c r="E15" s="402">
        <v>349740.55800000002</v>
      </c>
      <c r="F15" s="402">
        <v>30793.304660000165</v>
      </c>
      <c r="G15" s="402">
        <v>5239.3500000000004</v>
      </c>
      <c r="H15" s="402">
        <v>2579.8597841810597</v>
      </c>
      <c r="I15" s="402">
        <v>20400.172538497438</v>
      </c>
      <c r="J15" s="404">
        <v>1796.156361409249</v>
      </c>
      <c r="K15" s="403">
        <v>305.60837610825945</v>
      </c>
    </row>
    <row r="16" spans="1:11" x14ac:dyDescent="0.2">
      <c r="A16" s="473" t="s">
        <v>590</v>
      </c>
      <c r="B16" s="404">
        <v>20294</v>
      </c>
      <c r="C16" s="553">
        <v>5.8767616044150977</v>
      </c>
      <c r="D16" s="402">
        <v>57490.238230000563</v>
      </c>
      <c r="E16" s="402">
        <v>412905.723</v>
      </c>
      <c r="F16" s="402">
        <v>25995.165550000464</v>
      </c>
      <c r="G16" s="402">
        <v>6286.76</v>
      </c>
      <c r="H16" s="402">
        <v>2832.8687410072221</v>
      </c>
      <c r="I16" s="402">
        <v>20346.197053316249</v>
      </c>
      <c r="J16" s="404">
        <v>1280.9286266877139</v>
      </c>
      <c r="K16" s="403">
        <v>309.78417266187051</v>
      </c>
    </row>
    <row r="17" spans="1:11" x14ac:dyDescent="0.2">
      <c r="A17" s="473" t="s">
        <v>589</v>
      </c>
      <c r="B17" s="404">
        <v>19455</v>
      </c>
      <c r="C17" s="553">
        <v>6.2358776664096629</v>
      </c>
      <c r="D17" s="402">
        <v>93946.88067000061</v>
      </c>
      <c r="E17" s="402">
        <v>471620.82500000001</v>
      </c>
      <c r="F17" s="402">
        <v>50000.002560000074</v>
      </c>
      <c r="G17" s="402">
        <v>8004.2370000000001</v>
      </c>
      <c r="H17" s="402">
        <v>4828.9324425597842</v>
      </c>
      <c r="I17" s="402">
        <v>24241.625546132098</v>
      </c>
      <c r="J17" s="404">
        <v>2570.0335420200504</v>
      </c>
      <c r="K17" s="403">
        <v>411.42313030069391</v>
      </c>
    </row>
    <row r="18" spans="1:11" x14ac:dyDescent="0.2">
      <c r="A18" s="473" t="s">
        <v>588</v>
      </c>
      <c r="B18" s="404">
        <v>17430</v>
      </c>
      <c r="C18" s="553">
        <v>6.4567412507171547</v>
      </c>
      <c r="D18" s="402">
        <v>134183.70332000108</v>
      </c>
      <c r="E18" s="402">
        <v>486723.136</v>
      </c>
      <c r="F18" s="402">
        <v>47966.410020000207</v>
      </c>
      <c r="G18" s="402">
        <v>6716.3029999999999</v>
      </c>
      <c r="H18" s="402">
        <v>7698.4339254160113</v>
      </c>
      <c r="I18" s="402">
        <v>27924.448422260473</v>
      </c>
      <c r="J18" s="404">
        <v>2751.9454974182563</v>
      </c>
      <c r="K18" s="403">
        <v>385.3300631095812</v>
      </c>
    </row>
    <row r="19" spans="1:11" x14ac:dyDescent="0.2">
      <c r="A19" s="473" t="s">
        <v>587</v>
      </c>
      <c r="B19" s="404">
        <v>16231</v>
      </c>
      <c r="C19" s="553">
        <v>6.8242252479822563</v>
      </c>
      <c r="D19" s="402">
        <v>164494.55627000047</v>
      </c>
      <c r="E19" s="402">
        <v>543942.40000000002</v>
      </c>
      <c r="F19" s="402">
        <v>56342.658179999868</v>
      </c>
      <c r="G19" s="402">
        <v>7927.93</v>
      </c>
      <c r="H19" s="402">
        <v>10134.591600640779</v>
      </c>
      <c r="I19" s="402">
        <v>33512.562380629657</v>
      </c>
      <c r="J19" s="404">
        <v>3471.2992532807507</v>
      </c>
      <c r="K19" s="403">
        <v>488.44371880968515</v>
      </c>
    </row>
    <row r="20" spans="1:11" x14ac:dyDescent="0.2">
      <c r="A20" s="473" t="s">
        <v>586</v>
      </c>
      <c r="B20" s="404">
        <v>19790</v>
      </c>
      <c r="C20" s="553">
        <v>7.1882769075290547</v>
      </c>
      <c r="D20" s="402">
        <v>236505.77152999875</v>
      </c>
      <c r="E20" s="402">
        <v>703274.245</v>
      </c>
      <c r="F20" s="402">
        <v>83256.503579999553</v>
      </c>
      <c r="G20" s="402">
        <v>8121.1750000000002</v>
      </c>
      <c r="H20" s="402">
        <v>11950.771679130812</v>
      </c>
      <c r="I20" s="402">
        <v>35536.849166245578</v>
      </c>
      <c r="J20" s="404">
        <v>4206.9986649822922</v>
      </c>
      <c r="K20" s="403">
        <v>410.36760990399188</v>
      </c>
    </row>
    <row r="21" spans="1:11" x14ac:dyDescent="0.2">
      <c r="A21" s="473" t="s">
        <v>585</v>
      </c>
      <c r="B21" s="404">
        <v>24468</v>
      </c>
      <c r="C21" s="553">
        <v>7.5264427006702634</v>
      </c>
      <c r="D21" s="402">
        <v>332873.17800999887</v>
      </c>
      <c r="E21" s="402">
        <v>929360.72199999995</v>
      </c>
      <c r="F21" s="402">
        <v>112176.69141000013</v>
      </c>
      <c r="G21" s="402">
        <v>10845.138000000001</v>
      </c>
      <c r="H21" s="402">
        <v>13604.429377554312</v>
      </c>
      <c r="I21" s="402">
        <v>37982.700752002616</v>
      </c>
      <c r="J21" s="404">
        <v>4584.6285519862731</v>
      </c>
      <c r="K21" s="403">
        <v>443.23761647866604</v>
      </c>
    </row>
    <row r="22" spans="1:11" x14ac:dyDescent="0.2">
      <c r="A22" s="473" t="s">
        <v>584</v>
      </c>
      <c r="B22" s="404">
        <v>34246</v>
      </c>
      <c r="C22" s="553">
        <v>7.9905098405653217</v>
      </c>
      <c r="D22" s="402">
        <v>535275.53003999486</v>
      </c>
      <c r="E22" s="402">
        <v>1422832.416</v>
      </c>
      <c r="F22" s="402">
        <v>150759.2189700013</v>
      </c>
      <c r="G22" s="402">
        <v>15912.45</v>
      </c>
      <c r="H22" s="402">
        <v>15630.308066343365</v>
      </c>
      <c r="I22" s="402">
        <v>41547.404543596327</v>
      </c>
      <c r="J22" s="404">
        <v>4402.2431516089855</v>
      </c>
      <c r="K22" s="403">
        <v>464.65134614261524</v>
      </c>
    </row>
    <row r="23" spans="1:11" x14ac:dyDescent="0.2">
      <c r="A23" s="473" t="s">
        <v>583</v>
      </c>
      <c r="B23" s="404">
        <v>42458</v>
      </c>
      <c r="C23" s="553">
        <v>8.3760893117904747</v>
      </c>
      <c r="D23" s="402">
        <v>696037.47367999016</v>
      </c>
      <c r="E23" s="402">
        <v>1824162.327</v>
      </c>
      <c r="F23" s="402">
        <v>179803.85294000176</v>
      </c>
      <c r="G23" s="402">
        <v>21335.151000000002</v>
      </c>
      <c r="H23" s="402">
        <v>16393.553009562158</v>
      </c>
      <c r="I23" s="402">
        <v>42963.924984690755</v>
      </c>
      <c r="J23" s="404">
        <v>4234.8639347119924</v>
      </c>
      <c r="K23" s="403">
        <v>502.5001413161242</v>
      </c>
    </row>
    <row r="24" spans="1:11" x14ac:dyDescent="0.2">
      <c r="A24" s="473" t="s">
        <v>582</v>
      </c>
      <c r="B24" s="404">
        <v>39849</v>
      </c>
      <c r="C24" s="553">
        <v>8.6261637682250498</v>
      </c>
      <c r="D24" s="402">
        <v>648012.47152999323</v>
      </c>
      <c r="E24" s="402">
        <v>1700631.777</v>
      </c>
      <c r="F24" s="402">
        <v>158123.6830000008</v>
      </c>
      <c r="G24" s="402">
        <v>19990.105</v>
      </c>
      <c r="H24" s="402">
        <v>16261.69970463483</v>
      </c>
      <c r="I24" s="402">
        <v>42676.89972144847</v>
      </c>
      <c r="J24" s="404">
        <v>3968.0715450827074</v>
      </c>
      <c r="K24" s="403">
        <v>501.64633993324804</v>
      </c>
    </row>
    <row r="25" spans="1:11" x14ac:dyDescent="0.2">
      <c r="A25" s="473" t="s">
        <v>581</v>
      </c>
      <c r="B25" s="404">
        <v>29342</v>
      </c>
      <c r="C25" s="553">
        <v>8.9894349396769133</v>
      </c>
      <c r="D25" s="402">
        <v>474503.98654000193</v>
      </c>
      <c r="E25" s="402">
        <v>1221732.04</v>
      </c>
      <c r="F25" s="402">
        <v>105450.58654999871</v>
      </c>
      <c r="G25" s="402">
        <v>15464.04</v>
      </c>
      <c r="H25" s="402">
        <v>16171.494326903481</v>
      </c>
      <c r="I25" s="402">
        <v>41637.653874991476</v>
      </c>
      <c r="J25" s="404">
        <v>3593.8445419534701</v>
      </c>
      <c r="K25" s="403">
        <v>527.02746915684008</v>
      </c>
    </row>
    <row r="26" spans="1:11" x14ac:dyDescent="0.2">
      <c r="A26" s="473" t="s">
        <v>580</v>
      </c>
      <c r="B26" s="404">
        <v>23200</v>
      </c>
      <c r="C26" s="553">
        <v>9.6649568965517236</v>
      </c>
      <c r="D26" s="402">
        <v>313336.81009000196</v>
      </c>
      <c r="E26" s="402">
        <v>887477.51100000006</v>
      </c>
      <c r="F26" s="402">
        <v>68489.614259999435</v>
      </c>
      <c r="G26" s="402">
        <v>13980.573</v>
      </c>
      <c r="H26" s="402">
        <v>13505.896986638016</v>
      </c>
      <c r="I26" s="402">
        <v>38253.340991379308</v>
      </c>
      <c r="J26" s="404">
        <v>2952.138545689631</v>
      </c>
      <c r="K26" s="403">
        <v>602.61090517241382</v>
      </c>
    </row>
    <row r="27" spans="1:11" ht="13.5" thickBot="1" x14ac:dyDescent="0.25">
      <c r="A27" s="554" t="s">
        <v>1895</v>
      </c>
      <c r="B27" s="410">
        <v>23414</v>
      </c>
      <c r="C27" s="555">
        <v>10.188989493465447</v>
      </c>
      <c r="D27" s="408">
        <v>180201.93474000061</v>
      </c>
      <c r="E27" s="408">
        <v>755653.77800000005</v>
      </c>
      <c r="F27" s="408">
        <v>50711.228189999681</v>
      </c>
      <c r="G27" s="408">
        <v>15323.485000000001</v>
      </c>
      <c r="H27" s="408">
        <v>7696.3327385325274</v>
      </c>
      <c r="I27" s="408">
        <v>32273.587511745114</v>
      </c>
      <c r="J27" s="410">
        <v>2165.8506957375794</v>
      </c>
      <c r="K27" s="409">
        <v>654.45823011873233</v>
      </c>
    </row>
    <row r="28" spans="1:11" ht="13.5" thickBot="1" x14ac:dyDescent="0.25">
      <c r="A28" s="556" t="s">
        <v>115</v>
      </c>
      <c r="B28" s="415">
        <f>SUM(B10:B27)</f>
        <v>404020</v>
      </c>
      <c r="C28" s="557">
        <v>7.5687267957031832</v>
      </c>
      <c r="D28" s="558">
        <f t="shared" ref="D28:G28" si="0">SUM(D10:D27)</f>
        <v>4059787.4259799826</v>
      </c>
      <c r="E28" s="558">
        <f t="shared" si="0"/>
        <v>13900227.439000003</v>
      </c>
      <c r="F28" s="558">
        <f t="shared" si="0"/>
        <v>1244085.2582100024</v>
      </c>
      <c r="G28" s="558">
        <f t="shared" si="0"/>
        <v>173440.20799999998</v>
      </c>
      <c r="H28" s="558">
        <f>D28/$B28*1000</f>
        <v>10048.4813276075</v>
      </c>
      <c r="I28" s="558">
        <f t="shared" ref="I28:K28" si="1">E28/$B28*1000</f>
        <v>34404.800353942883</v>
      </c>
      <c r="J28" s="415">
        <f t="shared" si="1"/>
        <v>3079.266517028866</v>
      </c>
      <c r="K28" s="559">
        <f t="shared" si="1"/>
        <v>429.28619375278447</v>
      </c>
    </row>
    <row r="31" spans="1:11" x14ac:dyDescent="0.2">
      <c r="A31" s="547" t="s">
        <v>2137</v>
      </c>
    </row>
    <row r="32" spans="1:11" ht="12.75" customHeight="1" thickBot="1" x14ac:dyDescent="0.25"/>
    <row r="33" spans="1:11" ht="28.5" customHeight="1" thickBot="1" x14ac:dyDescent="0.25">
      <c r="A33" s="548" t="s">
        <v>597</v>
      </c>
      <c r="B33" s="549" t="s">
        <v>2122</v>
      </c>
      <c r="C33" s="550" t="s">
        <v>2123</v>
      </c>
      <c r="D33" s="550" t="s">
        <v>2124</v>
      </c>
      <c r="E33" s="550" t="s">
        <v>2125</v>
      </c>
      <c r="F33" s="550" t="s">
        <v>2126</v>
      </c>
      <c r="G33" s="550" t="s">
        <v>2127</v>
      </c>
      <c r="H33" s="550" t="s">
        <v>2133</v>
      </c>
      <c r="I33" s="550" t="s">
        <v>2134</v>
      </c>
      <c r="J33" s="549" t="s">
        <v>2135</v>
      </c>
      <c r="K33" s="551" t="s">
        <v>2136</v>
      </c>
    </row>
    <row r="34" spans="1:11" x14ac:dyDescent="0.2">
      <c r="A34" s="472" t="s">
        <v>596</v>
      </c>
      <c r="B34" s="397">
        <v>58882</v>
      </c>
      <c r="C34" s="552">
        <v>4.9625861893278085</v>
      </c>
      <c r="D34" s="395">
        <v>406.89984000000084</v>
      </c>
      <c r="E34" s="395">
        <v>630831.26500000001</v>
      </c>
      <c r="F34" s="395">
        <v>1972.38337</v>
      </c>
      <c r="G34" s="395">
        <v>6291.46</v>
      </c>
      <c r="H34" s="395">
        <v>6.9104283142556442</v>
      </c>
      <c r="I34" s="399">
        <v>10713.482303590232</v>
      </c>
      <c r="J34" s="397">
        <v>33.497221052274043</v>
      </c>
      <c r="K34" s="396">
        <v>106.84861247919568</v>
      </c>
    </row>
    <row r="35" spans="1:11" x14ac:dyDescent="0.2">
      <c r="A35" s="473" t="s">
        <v>595</v>
      </c>
      <c r="B35" s="404">
        <v>13108</v>
      </c>
      <c r="C35" s="553">
        <v>3.5939121147390907</v>
      </c>
      <c r="D35" s="402">
        <v>1516.8964899999962</v>
      </c>
      <c r="E35" s="402">
        <v>124760.785</v>
      </c>
      <c r="F35" s="402">
        <v>770.87706000000003</v>
      </c>
      <c r="G35" s="402">
        <v>954.08500000000004</v>
      </c>
      <c r="H35" s="402">
        <v>115.72295468416205</v>
      </c>
      <c r="I35" s="402">
        <v>9517.9115807140679</v>
      </c>
      <c r="J35" s="404">
        <v>58.809662801342689</v>
      </c>
      <c r="K35" s="403">
        <v>72.786466280134277</v>
      </c>
    </row>
    <row r="36" spans="1:11" x14ac:dyDescent="0.2">
      <c r="A36" s="473" t="s">
        <v>594</v>
      </c>
      <c r="B36" s="404">
        <v>10494</v>
      </c>
      <c r="C36" s="553">
        <v>4.045645130550791</v>
      </c>
      <c r="D36" s="402">
        <v>5918.4921799999884</v>
      </c>
      <c r="E36" s="402">
        <v>108257.24875999999</v>
      </c>
      <c r="F36" s="402">
        <v>1335.3503000000001</v>
      </c>
      <c r="G36" s="402">
        <v>900.6</v>
      </c>
      <c r="H36" s="402">
        <v>563.98820087669037</v>
      </c>
      <c r="I36" s="402">
        <v>10316.109087097388</v>
      </c>
      <c r="J36" s="404">
        <v>127.24893272346102</v>
      </c>
      <c r="K36" s="403">
        <v>85.820468839336769</v>
      </c>
    </row>
    <row r="37" spans="1:11" x14ac:dyDescent="0.2">
      <c r="A37" s="473" t="s">
        <v>593</v>
      </c>
      <c r="B37" s="404">
        <v>15875</v>
      </c>
      <c r="C37" s="553">
        <v>4.3167874015748033</v>
      </c>
      <c r="D37" s="402">
        <v>13029.19000000005</v>
      </c>
      <c r="E37" s="402">
        <v>177104.32268000001</v>
      </c>
      <c r="F37" s="402">
        <v>2775.8232400000115</v>
      </c>
      <c r="G37" s="402">
        <v>1852.5909999999999</v>
      </c>
      <c r="H37" s="402">
        <v>820.73637795275897</v>
      </c>
      <c r="I37" s="402">
        <v>11156.177806614174</v>
      </c>
      <c r="J37" s="404">
        <v>174.85500724409522</v>
      </c>
      <c r="K37" s="403">
        <v>116.69864566929134</v>
      </c>
    </row>
    <row r="38" spans="1:11" x14ac:dyDescent="0.2">
      <c r="A38" s="473" t="s">
        <v>592</v>
      </c>
      <c r="B38" s="404">
        <v>20696</v>
      </c>
      <c r="C38" s="553">
        <v>4.6130653266331656</v>
      </c>
      <c r="D38" s="402">
        <v>20660.313119999915</v>
      </c>
      <c r="E38" s="402">
        <v>226886.85063999999</v>
      </c>
      <c r="F38" s="402">
        <v>5250.3995499999701</v>
      </c>
      <c r="G38" s="402">
        <v>3050.393</v>
      </c>
      <c r="H38" s="402">
        <v>998.27566293003065</v>
      </c>
      <c r="I38" s="402">
        <v>10962.835844607653</v>
      </c>
      <c r="J38" s="404">
        <v>253.69151285272375</v>
      </c>
      <c r="K38" s="403">
        <v>147.39046192500965</v>
      </c>
    </row>
    <row r="39" spans="1:11" x14ac:dyDescent="0.2">
      <c r="A39" s="473" t="s">
        <v>591</v>
      </c>
      <c r="B39" s="404">
        <v>30022</v>
      </c>
      <c r="C39" s="553">
        <v>4.8230630870694826</v>
      </c>
      <c r="D39" s="402">
        <v>29086.908869999672</v>
      </c>
      <c r="E39" s="402">
        <v>354985.03008</v>
      </c>
      <c r="F39" s="402">
        <v>9499.3327599999302</v>
      </c>
      <c r="G39" s="402">
        <v>4367.7539999999999</v>
      </c>
      <c r="H39" s="402">
        <v>968.85313669974255</v>
      </c>
      <c r="I39" s="402">
        <v>11824.163282925854</v>
      </c>
      <c r="J39" s="404">
        <v>316.41238958097165</v>
      </c>
      <c r="K39" s="403">
        <v>145.48511091865964</v>
      </c>
    </row>
    <row r="40" spans="1:11" x14ac:dyDescent="0.2">
      <c r="A40" s="473" t="s">
        <v>590</v>
      </c>
      <c r="B40" s="404">
        <v>31536</v>
      </c>
      <c r="C40" s="553">
        <v>4.9311897513952312</v>
      </c>
      <c r="D40" s="402">
        <v>33230.604669999433</v>
      </c>
      <c r="E40" s="402">
        <v>381100.15784</v>
      </c>
      <c r="F40" s="402">
        <v>11666.065169999862</v>
      </c>
      <c r="G40" s="402">
        <v>4800.2560000000003</v>
      </c>
      <c r="H40" s="402">
        <v>1053.7355615803981</v>
      </c>
      <c r="I40" s="402">
        <v>12084.606730086251</v>
      </c>
      <c r="J40" s="404">
        <v>369.92849980973688</v>
      </c>
      <c r="K40" s="403">
        <v>152.21511922881785</v>
      </c>
    </row>
    <row r="41" spans="1:11" x14ac:dyDescent="0.2">
      <c r="A41" s="473" t="s">
        <v>589</v>
      </c>
      <c r="B41" s="404">
        <v>29306</v>
      </c>
      <c r="C41" s="553">
        <v>4.9501467276325668</v>
      </c>
      <c r="D41" s="402">
        <v>49464.541260000311</v>
      </c>
      <c r="E41" s="402">
        <v>372265.83236</v>
      </c>
      <c r="F41" s="402">
        <v>11042.00292999995</v>
      </c>
      <c r="G41" s="402">
        <v>4794.9369999999999</v>
      </c>
      <c r="H41" s="402">
        <v>1687.86396164609</v>
      </c>
      <c r="I41" s="402">
        <v>12702.717271548488</v>
      </c>
      <c r="J41" s="404">
        <v>376.78301132873645</v>
      </c>
      <c r="K41" s="403">
        <v>163.61622193407493</v>
      </c>
    </row>
    <row r="42" spans="1:11" x14ac:dyDescent="0.2">
      <c r="A42" s="473" t="s">
        <v>588</v>
      </c>
      <c r="B42" s="404">
        <v>28535</v>
      </c>
      <c r="C42" s="553">
        <v>5.0545996145084979</v>
      </c>
      <c r="D42" s="402">
        <v>66028.977480001005</v>
      </c>
      <c r="E42" s="402">
        <v>398727.53148000001</v>
      </c>
      <c r="F42" s="402">
        <v>15165.669309999841</v>
      </c>
      <c r="G42" s="402">
        <v>4889.915</v>
      </c>
      <c r="H42" s="402">
        <v>2313.9645165586471</v>
      </c>
      <c r="I42" s="402">
        <v>13973.279533204837</v>
      </c>
      <c r="J42" s="404">
        <v>531.47605782371966</v>
      </c>
      <c r="K42" s="403">
        <v>171.365516032942</v>
      </c>
    </row>
    <row r="43" spans="1:11" x14ac:dyDescent="0.2">
      <c r="A43" s="473" t="s">
        <v>587</v>
      </c>
      <c r="B43" s="404">
        <v>27787</v>
      </c>
      <c r="C43" s="553">
        <v>5.489365530643826</v>
      </c>
      <c r="D43" s="402">
        <v>79878.636560000959</v>
      </c>
      <c r="E43" s="402">
        <v>435274.52399999998</v>
      </c>
      <c r="F43" s="402">
        <v>20440.438229999752</v>
      </c>
      <c r="G43" s="402">
        <v>5186.66</v>
      </c>
      <c r="H43" s="402">
        <v>2874.6765235542148</v>
      </c>
      <c r="I43" s="402">
        <v>15664.682189513082</v>
      </c>
      <c r="J43" s="404">
        <v>735.61155324431388</v>
      </c>
      <c r="K43" s="403">
        <v>186.65778961384819</v>
      </c>
    </row>
    <row r="44" spans="1:11" x14ac:dyDescent="0.2">
      <c r="A44" s="473" t="s">
        <v>586</v>
      </c>
      <c r="B44" s="404">
        <v>33767</v>
      </c>
      <c r="C44" s="553">
        <v>5.9469008203275386</v>
      </c>
      <c r="D44" s="402">
        <v>109072.50481000151</v>
      </c>
      <c r="E44" s="402">
        <v>585614.07831999997</v>
      </c>
      <c r="F44" s="402">
        <v>26521.945539999662</v>
      </c>
      <c r="G44" s="402">
        <v>6889.56</v>
      </c>
      <c r="H44" s="402">
        <v>3230.1508813338914</v>
      </c>
      <c r="I44" s="402">
        <v>17342.792617644445</v>
      </c>
      <c r="J44" s="404">
        <v>785.43979447388472</v>
      </c>
      <c r="K44" s="403">
        <v>204.03233926614743</v>
      </c>
    </row>
    <row r="45" spans="1:11" x14ac:dyDescent="0.2">
      <c r="A45" s="473" t="s">
        <v>585</v>
      </c>
      <c r="B45" s="404">
        <v>40416</v>
      </c>
      <c r="C45" s="553">
        <v>6.5104661520190028</v>
      </c>
      <c r="D45" s="402">
        <v>150590.08659000034</v>
      </c>
      <c r="E45" s="402">
        <v>775757.28847999999</v>
      </c>
      <c r="F45" s="402">
        <v>38186.531129999814</v>
      </c>
      <c r="G45" s="402">
        <v>8932.4989999999998</v>
      </c>
      <c r="H45" s="402">
        <v>3726.0017465855194</v>
      </c>
      <c r="I45" s="402">
        <v>19194.311373713379</v>
      </c>
      <c r="J45" s="404">
        <v>944.83697372327333</v>
      </c>
      <c r="K45" s="403">
        <v>221.01393012668248</v>
      </c>
    </row>
    <row r="46" spans="1:11" x14ac:dyDescent="0.2">
      <c r="A46" s="473" t="s">
        <v>584</v>
      </c>
      <c r="B46" s="404">
        <v>56351</v>
      </c>
      <c r="C46" s="553">
        <v>7.0162197653990166</v>
      </c>
      <c r="D46" s="402">
        <v>225924.7102699971</v>
      </c>
      <c r="E46" s="402">
        <v>1183012.0746000004</v>
      </c>
      <c r="F46" s="402">
        <v>64515.775620000262</v>
      </c>
      <c r="G46" s="402">
        <v>13293.275</v>
      </c>
      <c r="H46" s="402">
        <v>4009.2404796720043</v>
      </c>
      <c r="I46" s="402">
        <v>20993.630540718004</v>
      </c>
      <c r="J46" s="404">
        <v>1144.8914060087711</v>
      </c>
      <c r="K46" s="403">
        <v>235.90131497222762</v>
      </c>
    </row>
    <row r="47" spans="1:11" x14ac:dyDescent="0.2">
      <c r="A47" s="473" t="s">
        <v>583</v>
      </c>
      <c r="B47" s="404">
        <v>72749</v>
      </c>
      <c r="C47" s="553">
        <v>7.6298093444583435</v>
      </c>
      <c r="D47" s="402">
        <v>292677.29382999643</v>
      </c>
      <c r="E47" s="402">
        <v>1717309.5193999999</v>
      </c>
      <c r="F47" s="402">
        <v>93077.104380000776</v>
      </c>
      <c r="G47" s="402">
        <v>18481.420999999998</v>
      </c>
      <c r="H47" s="402">
        <v>4023.1108857853224</v>
      </c>
      <c r="I47" s="402">
        <v>23605.953613108082</v>
      </c>
      <c r="J47" s="404">
        <v>1279.427956123119</v>
      </c>
      <c r="K47" s="403">
        <v>254.04364321159051</v>
      </c>
    </row>
    <row r="48" spans="1:11" x14ac:dyDescent="0.2">
      <c r="A48" s="473" t="s">
        <v>582</v>
      </c>
      <c r="B48" s="404">
        <v>71436</v>
      </c>
      <c r="C48" s="553">
        <v>8.0087490900946303</v>
      </c>
      <c r="D48" s="402">
        <v>260917.8878199957</v>
      </c>
      <c r="E48" s="402">
        <v>1739935.5527599996</v>
      </c>
      <c r="F48" s="402">
        <v>93793.408400001194</v>
      </c>
      <c r="G48" s="402">
        <v>18969.841</v>
      </c>
      <c r="H48" s="402">
        <v>3652.4705725403956</v>
      </c>
      <c r="I48" s="402">
        <v>24356.564655915779</v>
      </c>
      <c r="J48" s="404">
        <v>1312.9711685984823</v>
      </c>
      <c r="K48" s="403">
        <v>265.55015678369449</v>
      </c>
    </row>
    <row r="49" spans="1:11" x14ac:dyDescent="0.2">
      <c r="A49" s="473" t="s">
        <v>581</v>
      </c>
      <c r="B49" s="404">
        <v>63925</v>
      </c>
      <c r="C49" s="553">
        <v>8.3937426671881106</v>
      </c>
      <c r="D49" s="402">
        <v>182397.30486999953</v>
      </c>
      <c r="E49" s="402">
        <v>1536745.5856000003</v>
      </c>
      <c r="F49" s="402">
        <v>85362.811230000327</v>
      </c>
      <c r="G49" s="402">
        <v>17858.400000000001</v>
      </c>
      <c r="H49" s="402">
        <v>2853.3016014078926</v>
      </c>
      <c r="I49" s="402">
        <v>24039.821440750886</v>
      </c>
      <c r="J49" s="404">
        <v>1335.3587990614051</v>
      </c>
      <c r="K49" s="403">
        <v>279.36488071959332</v>
      </c>
    </row>
    <row r="50" spans="1:11" x14ac:dyDescent="0.2">
      <c r="A50" s="473" t="s">
        <v>580</v>
      </c>
      <c r="B50" s="404">
        <v>57952</v>
      </c>
      <c r="C50" s="553">
        <v>8.6431529541689667</v>
      </c>
      <c r="D50" s="402">
        <v>113640.81189000046</v>
      </c>
      <c r="E50" s="402">
        <v>1341325.1765999999</v>
      </c>
      <c r="F50" s="402">
        <v>78142.290040000284</v>
      </c>
      <c r="G50" s="402">
        <v>16988.642</v>
      </c>
      <c r="H50" s="402">
        <v>1960.9471957827247</v>
      </c>
      <c r="I50" s="402">
        <v>23145.451004279403</v>
      </c>
      <c r="J50" s="404">
        <v>1348.39677733297</v>
      </c>
      <c r="K50" s="403">
        <v>293.15022777471012</v>
      </c>
    </row>
    <row r="51" spans="1:11" ht="13.5" thickBot="1" x14ac:dyDescent="0.25">
      <c r="A51" s="554" t="s">
        <v>1895</v>
      </c>
      <c r="B51" s="410">
        <v>59162</v>
      </c>
      <c r="C51" s="555">
        <v>8.6739968222845754</v>
      </c>
      <c r="D51" s="408">
        <v>77811.063359999942</v>
      </c>
      <c r="E51" s="408">
        <v>1275110.0749600001</v>
      </c>
      <c r="F51" s="408">
        <v>74640.254420000565</v>
      </c>
      <c r="G51" s="408">
        <v>17944.437000000002</v>
      </c>
      <c r="H51" s="408">
        <v>1315.2202995165808</v>
      </c>
      <c r="I51" s="408">
        <v>21552.856140089927</v>
      </c>
      <c r="J51" s="410">
        <v>1261.6249352625091</v>
      </c>
      <c r="K51" s="409">
        <v>303.31018221155477</v>
      </c>
    </row>
    <row r="52" spans="1:11" ht="13.5" thickBot="1" x14ac:dyDescent="0.25">
      <c r="A52" s="556" t="s">
        <v>115</v>
      </c>
      <c r="B52" s="415">
        <f>SUM(B34:B51)</f>
        <v>721999</v>
      </c>
      <c r="C52" s="557">
        <v>6.6828693668550789</v>
      </c>
      <c r="D52" s="558">
        <f t="shared" ref="D52:G52" si="2">SUM(D34:D51)</f>
        <v>1712253.1239099926</v>
      </c>
      <c r="E52" s="558">
        <f t="shared" si="2"/>
        <v>13365002.898560001</v>
      </c>
      <c r="F52" s="558">
        <f t="shared" si="2"/>
        <v>634158.46268000221</v>
      </c>
      <c r="G52" s="558">
        <f t="shared" si="2"/>
        <v>156446.726</v>
      </c>
      <c r="H52" s="558">
        <f>D52/$B52*1000</f>
        <v>2371.5450075554018</v>
      </c>
      <c r="I52" s="558">
        <f t="shared" ref="I52:K52" si="3">E52/$B52*1000</f>
        <v>18511.109985692503</v>
      </c>
      <c r="J52" s="415">
        <f t="shared" si="3"/>
        <v>878.33703741972249</v>
      </c>
      <c r="K52" s="559">
        <f t="shared" si="3"/>
        <v>216.68551618492546</v>
      </c>
    </row>
    <row r="53" spans="1:11" s="107" customFormat="1" x14ac:dyDescent="0.2">
      <c r="A53" s="421"/>
      <c r="B53" s="421"/>
      <c r="C53" s="421"/>
      <c r="D53" s="421"/>
      <c r="E53" s="421"/>
      <c r="F53" s="421"/>
      <c r="G53" s="421"/>
      <c r="H53" s="421"/>
      <c r="I53" s="421"/>
      <c r="J53" s="421"/>
      <c r="K53" s="421"/>
    </row>
    <row r="54" spans="1:11" s="107" customFormat="1" x14ac:dyDescent="0.2">
      <c r="A54" s="421"/>
      <c r="B54" s="421"/>
      <c r="C54" s="421"/>
      <c r="D54" s="421"/>
      <c r="E54" s="421"/>
      <c r="F54" s="421"/>
      <c r="G54" s="421"/>
      <c r="H54" s="421"/>
      <c r="I54" s="421"/>
      <c r="J54" s="421"/>
      <c r="K54" s="421"/>
    </row>
    <row r="55" spans="1:11" x14ac:dyDescent="0.2">
      <c r="A55" s="547" t="s">
        <v>2138</v>
      </c>
    </row>
    <row r="56" spans="1:11" ht="12.75" customHeight="1" thickBot="1" x14ac:dyDescent="0.25"/>
    <row r="57" spans="1:11" ht="28.5" customHeight="1" thickBot="1" x14ac:dyDescent="0.25">
      <c r="A57" s="548" t="s">
        <v>597</v>
      </c>
      <c r="B57" s="549" t="s">
        <v>2122</v>
      </c>
      <c r="C57" s="550" t="s">
        <v>2123</v>
      </c>
      <c r="D57" s="550" t="s">
        <v>2124</v>
      </c>
      <c r="E57" s="550" t="s">
        <v>2125</v>
      </c>
      <c r="F57" s="550" t="s">
        <v>2126</v>
      </c>
      <c r="G57" s="550" t="s">
        <v>2127</v>
      </c>
      <c r="H57" s="550" t="s">
        <v>2133</v>
      </c>
      <c r="I57" s="550" t="s">
        <v>2134</v>
      </c>
      <c r="J57" s="549" t="s">
        <v>2135</v>
      </c>
      <c r="K57" s="551" t="s">
        <v>2136</v>
      </c>
    </row>
    <row r="58" spans="1:11" x14ac:dyDescent="0.2">
      <c r="A58" s="472" t="s">
        <v>596</v>
      </c>
      <c r="B58" s="397">
        <v>2848</v>
      </c>
      <c r="C58" s="552">
        <v>7.3321629213483144</v>
      </c>
      <c r="D58" s="395">
        <v>92.636759999999981</v>
      </c>
      <c r="E58" s="395">
        <v>134980.60200000001</v>
      </c>
      <c r="F58" s="395">
        <v>1001.48216</v>
      </c>
      <c r="G58" s="395">
        <v>689.83</v>
      </c>
      <c r="H58" s="395">
        <v>32.526952247191005</v>
      </c>
      <c r="I58" s="399">
        <v>47394.874297752816</v>
      </c>
      <c r="J58" s="397">
        <v>351.64401685393261</v>
      </c>
      <c r="K58" s="396">
        <v>242.21558988764048</v>
      </c>
    </row>
    <row r="59" spans="1:11" x14ac:dyDescent="0.2">
      <c r="A59" s="473" t="s">
        <v>595</v>
      </c>
      <c r="B59" s="404">
        <v>89</v>
      </c>
      <c r="C59" s="553">
        <v>2.0786516853932584</v>
      </c>
      <c r="D59" s="402">
        <v>36.161769999999997</v>
      </c>
      <c r="E59" s="402">
        <v>910.65599999999995</v>
      </c>
      <c r="F59" s="402">
        <v>34.053319999999999</v>
      </c>
      <c r="G59" s="402">
        <v>3.94</v>
      </c>
      <c r="H59" s="402">
        <v>406.31202247191004</v>
      </c>
      <c r="I59" s="402">
        <v>10232.089887640448</v>
      </c>
      <c r="J59" s="404">
        <v>382.62157303370788</v>
      </c>
      <c r="K59" s="403">
        <v>44.269662921348313</v>
      </c>
    </row>
    <row r="60" spans="1:11" x14ac:dyDescent="0.2">
      <c r="A60" s="473" t="s">
        <v>594</v>
      </c>
      <c r="B60" s="404">
        <v>50</v>
      </c>
      <c r="C60" s="553">
        <v>2.88</v>
      </c>
      <c r="D60" s="402">
        <v>373.23891000000009</v>
      </c>
      <c r="E60" s="402">
        <v>700.73900000000003</v>
      </c>
      <c r="F60" s="402">
        <v>7.967880000000001</v>
      </c>
      <c r="G60" s="402">
        <v>4.1900000000000004</v>
      </c>
      <c r="H60" s="402">
        <v>7464.7782000000016</v>
      </c>
      <c r="I60" s="402">
        <v>14014.78</v>
      </c>
      <c r="J60" s="404">
        <v>159.35760000000002</v>
      </c>
      <c r="K60" s="403">
        <v>83.800000000000011</v>
      </c>
    </row>
    <row r="61" spans="1:11" x14ac:dyDescent="0.2">
      <c r="A61" s="473" t="s">
        <v>593</v>
      </c>
      <c r="B61" s="404">
        <v>206</v>
      </c>
      <c r="C61" s="553">
        <v>4.6359223300970873</v>
      </c>
      <c r="D61" s="402">
        <v>923.93489000000056</v>
      </c>
      <c r="E61" s="402">
        <v>4810.41</v>
      </c>
      <c r="F61" s="402">
        <v>165.54682999999997</v>
      </c>
      <c r="G61" s="402">
        <v>55.38</v>
      </c>
      <c r="H61" s="402">
        <v>4485.1208252427214</v>
      </c>
      <c r="I61" s="402">
        <v>23351.50485436893</v>
      </c>
      <c r="J61" s="404">
        <v>803.62538834951442</v>
      </c>
      <c r="K61" s="403">
        <v>268.8349514563107</v>
      </c>
    </row>
    <row r="62" spans="1:11" x14ac:dyDescent="0.2">
      <c r="A62" s="473" t="s">
        <v>592</v>
      </c>
      <c r="B62" s="404">
        <v>649</v>
      </c>
      <c r="C62" s="553">
        <v>6.1802773497688754</v>
      </c>
      <c r="D62" s="402">
        <v>3911.1318299999957</v>
      </c>
      <c r="E62" s="402">
        <v>25646.978999999999</v>
      </c>
      <c r="F62" s="402">
        <v>5833.4702500000112</v>
      </c>
      <c r="G62" s="402">
        <v>231.32</v>
      </c>
      <c r="H62" s="402">
        <v>6026.3972727272658</v>
      </c>
      <c r="I62" s="402">
        <v>39517.687211093995</v>
      </c>
      <c r="J62" s="404">
        <v>8988.3979198767502</v>
      </c>
      <c r="K62" s="403">
        <v>356.42526964560864</v>
      </c>
    </row>
    <row r="63" spans="1:11" x14ac:dyDescent="0.2">
      <c r="A63" s="473" t="s">
        <v>591</v>
      </c>
      <c r="B63" s="404">
        <v>1555</v>
      </c>
      <c r="C63" s="553">
        <v>5.7067524115755628</v>
      </c>
      <c r="D63" s="402">
        <v>8077.0722499999711</v>
      </c>
      <c r="E63" s="402">
        <v>42878.637999999999</v>
      </c>
      <c r="F63" s="402">
        <v>9096.4248900000421</v>
      </c>
      <c r="G63" s="402">
        <v>500.84</v>
      </c>
      <c r="H63" s="402">
        <v>5194.2586816720077</v>
      </c>
      <c r="I63" s="402">
        <v>27574.686816720256</v>
      </c>
      <c r="J63" s="404">
        <v>5849.7909260450433</v>
      </c>
      <c r="K63" s="403">
        <v>322.08360128617363</v>
      </c>
    </row>
    <row r="64" spans="1:11" x14ac:dyDescent="0.2">
      <c r="A64" s="473" t="s">
        <v>590</v>
      </c>
      <c r="B64" s="404">
        <v>2255</v>
      </c>
      <c r="C64" s="553">
        <v>6.0651884700665191</v>
      </c>
      <c r="D64" s="402">
        <v>9071.1939299999831</v>
      </c>
      <c r="E64" s="402">
        <v>64696.794999999998</v>
      </c>
      <c r="F64" s="402">
        <v>11261.89591999999</v>
      </c>
      <c r="G64" s="402">
        <v>740.72</v>
      </c>
      <c r="H64" s="402">
        <v>4022.702407982254</v>
      </c>
      <c r="I64" s="402">
        <v>28690.374722838136</v>
      </c>
      <c r="J64" s="404">
        <v>4994.1888780487761</v>
      </c>
      <c r="K64" s="403">
        <v>328.47893569844786</v>
      </c>
    </row>
    <row r="65" spans="1:11" x14ac:dyDescent="0.2">
      <c r="A65" s="473" t="s">
        <v>589</v>
      </c>
      <c r="B65" s="404">
        <v>2031</v>
      </c>
      <c r="C65" s="553">
        <v>6.0777941900541608</v>
      </c>
      <c r="D65" s="402">
        <v>10611.416319999988</v>
      </c>
      <c r="E65" s="402">
        <v>68873.656000000003</v>
      </c>
      <c r="F65" s="402">
        <v>14505.834340000012</v>
      </c>
      <c r="G65" s="402">
        <v>681.86</v>
      </c>
      <c r="H65" s="402">
        <v>5224.7249236829093</v>
      </c>
      <c r="I65" s="402">
        <v>33911.204332840964</v>
      </c>
      <c r="J65" s="404">
        <v>7142.2128705071455</v>
      </c>
      <c r="K65" s="403">
        <v>335.72624322993602</v>
      </c>
    </row>
    <row r="66" spans="1:11" x14ac:dyDescent="0.2">
      <c r="A66" s="473" t="s">
        <v>588</v>
      </c>
      <c r="B66" s="404">
        <v>1596</v>
      </c>
      <c r="C66" s="553">
        <v>6.0939849624060152</v>
      </c>
      <c r="D66" s="402">
        <v>26013.137150000046</v>
      </c>
      <c r="E66" s="402">
        <v>68974.587</v>
      </c>
      <c r="F66" s="402">
        <v>10273.187600000021</v>
      </c>
      <c r="G66" s="402">
        <v>557.89</v>
      </c>
      <c r="H66" s="402">
        <v>16298.958114035117</v>
      </c>
      <c r="I66" s="402">
        <v>43217.159774436092</v>
      </c>
      <c r="J66" s="404">
        <v>6436.8343358396123</v>
      </c>
      <c r="K66" s="403">
        <v>349.55513784461152</v>
      </c>
    </row>
    <row r="67" spans="1:11" x14ac:dyDescent="0.2">
      <c r="A67" s="473" t="s">
        <v>587</v>
      </c>
      <c r="B67" s="404">
        <v>1649</v>
      </c>
      <c r="C67" s="553">
        <v>6.6828380836870833</v>
      </c>
      <c r="D67" s="402">
        <v>36588.722430000074</v>
      </c>
      <c r="E67" s="402">
        <v>86005.328999999998</v>
      </c>
      <c r="F67" s="402">
        <v>21842.367979999923</v>
      </c>
      <c r="G67" s="402">
        <v>654.11</v>
      </c>
      <c r="H67" s="402">
        <v>22188.430824742311</v>
      </c>
      <c r="I67" s="402">
        <v>52156.051546391755</v>
      </c>
      <c r="J67" s="404">
        <v>13245.826549423846</v>
      </c>
      <c r="K67" s="403">
        <v>396.67070952092178</v>
      </c>
    </row>
    <row r="68" spans="1:11" x14ac:dyDescent="0.2">
      <c r="A68" s="473" t="s">
        <v>586</v>
      </c>
      <c r="B68" s="404">
        <v>2258</v>
      </c>
      <c r="C68" s="553">
        <v>6.7825509300265718</v>
      </c>
      <c r="D68" s="402">
        <v>39917.979960000157</v>
      </c>
      <c r="E68" s="402">
        <v>117666.067</v>
      </c>
      <c r="F68" s="402">
        <v>25181.461179999897</v>
      </c>
      <c r="G68" s="402">
        <v>889.64</v>
      </c>
      <c r="H68" s="402">
        <v>17678.46765279015</v>
      </c>
      <c r="I68" s="402">
        <v>52110.747121346321</v>
      </c>
      <c r="J68" s="404">
        <v>11152.108582816605</v>
      </c>
      <c r="K68" s="403">
        <v>393.99468556244466</v>
      </c>
    </row>
    <row r="69" spans="1:11" x14ac:dyDescent="0.2">
      <c r="A69" s="473" t="s">
        <v>585</v>
      </c>
      <c r="B69" s="404">
        <v>2942</v>
      </c>
      <c r="C69" s="553">
        <v>6.9809653297076819</v>
      </c>
      <c r="D69" s="402">
        <v>77948.213860000105</v>
      </c>
      <c r="E69" s="402">
        <v>167851.23300000001</v>
      </c>
      <c r="F69" s="402">
        <v>31926.311009999856</v>
      </c>
      <c r="G69" s="402">
        <v>1205.0899999999999</v>
      </c>
      <c r="H69" s="402">
        <v>26494.974119646537</v>
      </c>
      <c r="I69" s="402">
        <v>57053.444255608432</v>
      </c>
      <c r="J69" s="404">
        <v>10851.907209381323</v>
      </c>
      <c r="K69" s="403">
        <v>409.61590754588713</v>
      </c>
    </row>
    <row r="70" spans="1:11" x14ac:dyDescent="0.2">
      <c r="A70" s="473" t="s">
        <v>584</v>
      </c>
      <c r="B70" s="404">
        <v>3937</v>
      </c>
      <c r="C70" s="553">
        <v>6.9235458470916944</v>
      </c>
      <c r="D70" s="402">
        <v>109212.41379000025</v>
      </c>
      <c r="E70" s="402">
        <v>238000.584</v>
      </c>
      <c r="F70" s="402">
        <v>42558.39079999971</v>
      </c>
      <c r="G70" s="402">
        <v>1565.26</v>
      </c>
      <c r="H70" s="402">
        <v>27740.00858267723</v>
      </c>
      <c r="I70" s="402">
        <v>60452.269240538488</v>
      </c>
      <c r="J70" s="404">
        <v>10809.852882905692</v>
      </c>
      <c r="K70" s="403">
        <v>397.57683515367029</v>
      </c>
    </row>
    <row r="71" spans="1:11" x14ac:dyDescent="0.2">
      <c r="A71" s="473" t="s">
        <v>583</v>
      </c>
      <c r="B71" s="404">
        <v>4896</v>
      </c>
      <c r="C71" s="553">
        <v>6.8880718954248366</v>
      </c>
      <c r="D71" s="402">
        <v>139907.72710000043</v>
      </c>
      <c r="E71" s="402">
        <v>259110.91500000001</v>
      </c>
      <c r="F71" s="402">
        <v>31681.751279999757</v>
      </c>
      <c r="G71" s="402">
        <v>1986.94</v>
      </c>
      <c r="H71" s="402">
        <v>28575.924652777863</v>
      </c>
      <c r="I71" s="402">
        <v>52922.981004901965</v>
      </c>
      <c r="J71" s="404">
        <v>6470.9459313724992</v>
      </c>
      <c r="K71" s="403">
        <v>405.82924836601308</v>
      </c>
    </row>
    <row r="72" spans="1:11" x14ac:dyDescent="0.2">
      <c r="A72" s="473" t="s">
        <v>582</v>
      </c>
      <c r="B72" s="404">
        <v>4156</v>
      </c>
      <c r="C72" s="553">
        <v>6.9328681424446588</v>
      </c>
      <c r="D72" s="402">
        <v>111753.97516999982</v>
      </c>
      <c r="E72" s="402">
        <v>210592.79699999999</v>
      </c>
      <c r="F72" s="402">
        <v>15508.174749999922</v>
      </c>
      <c r="G72" s="402">
        <v>1732.47</v>
      </c>
      <c r="H72" s="402">
        <v>26889.791908084655</v>
      </c>
      <c r="I72" s="402">
        <v>50671.9915784408</v>
      </c>
      <c r="J72" s="404">
        <v>3731.5146174205779</v>
      </c>
      <c r="K72" s="403">
        <v>416.85996150144371</v>
      </c>
    </row>
    <row r="73" spans="1:11" x14ac:dyDescent="0.2">
      <c r="A73" s="473" t="s">
        <v>581</v>
      </c>
      <c r="B73" s="404">
        <v>2811</v>
      </c>
      <c r="C73" s="553">
        <v>7.0423336890786201</v>
      </c>
      <c r="D73" s="402">
        <v>93314.141890000028</v>
      </c>
      <c r="E73" s="402">
        <v>143000.07500000001</v>
      </c>
      <c r="F73" s="402">
        <v>8185.2805200000539</v>
      </c>
      <c r="G73" s="402">
        <v>1178.52</v>
      </c>
      <c r="H73" s="402">
        <v>33196.066129491293</v>
      </c>
      <c r="I73" s="402">
        <v>50871.602632515118</v>
      </c>
      <c r="J73" s="404">
        <v>2911.8749626467643</v>
      </c>
      <c r="K73" s="403">
        <v>419.25293489861258</v>
      </c>
    </row>
    <row r="74" spans="1:11" x14ac:dyDescent="0.2">
      <c r="A74" s="473" t="s">
        <v>580</v>
      </c>
      <c r="B74" s="404">
        <v>1683</v>
      </c>
      <c r="C74" s="553">
        <v>7.1218062982768862</v>
      </c>
      <c r="D74" s="402">
        <v>68569.587189999962</v>
      </c>
      <c r="E74" s="402">
        <v>86462.251000000004</v>
      </c>
      <c r="F74" s="402">
        <v>4714.917150000012</v>
      </c>
      <c r="G74" s="402">
        <v>702.28</v>
      </c>
      <c r="H74" s="402">
        <v>40742.476048722492</v>
      </c>
      <c r="I74" s="402">
        <v>51373.88651218063</v>
      </c>
      <c r="J74" s="404">
        <v>2801.495632798581</v>
      </c>
      <c r="K74" s="403">
        <v>417.27866904337492</v>
      </c>
    </row>
    <row r="75" spans="1:11" ht="13.5" thickBot="1" x14ac:dyDescent="0.25">
      <c r="A75" s="554" t="s">
        <v>1895</v>
      </c>
      <c r="B75" s="410">
        <v>956</v>
      </c>
      <c r="C75" s="555">
        <v>6.9822175732217575</v>
      </c>
      <c r="D75" s="408">
        <v>32673.841779999981</v>
      </c>
      <c r="E75" s="408">
        <v>43871.586000000003</v>
      </c>
      <c r="F75" s="408">
        <v>2493.283629999999</v>
      </c>
      <c r="G75" s="408">
        <v>374.07</v>
      </c>
      <c r="H75" s="408">
        <v>34177.65876569035</v>
      </c>
      <c r="I75" s="408">
        <v>45890.780334728035</v>
      </c>
      <c r="J75" s="410">
        <v>2608.0372698744759</v>
      </c>
      <c r="K75" s="409">
        <v>391.28661087866107</v>
      </c>
    </row>
    <row r="76" spans="1:11" ht="13.5" thickBot="1" x14ac:dyDescent="0.25">
      <c r="A76" s="556" t="s">
        <v>115</v>
      </c>
      <c r="B76" s="415">
        <f>SUM(B58:B75)</f>
        <v>36567</v>
      </c>
      <c r="C76" s="557">
        <v>6.7252714195859653</v>
      </c>
      <c r="D76" s="558">
        <f t="shared" ref="D76:G76" si="4">SUM(D58:D75)</f>
        <v>768996.52698000078</v>
      </c>
      <c r="E76" s="558">
        <f t="shared" si="4"/>
        <v>1765033.899</v>
      </c>
      <c r="F76" s="558">
        <f t="shared" si="4"/>
        <v>236271.8014899992</v>
      </c>
      <c r="G76" s="558">
        <f t="shared" si="4"/>
        <v>13754.35</v>
      </c>
      <c r="H76" s="558">
        <f>D76/$B76*1000</f>
        <v>21029.79536139144</v>
      </c>
      <c r="I76" s="558">
        <f t="shared" ref="I76:K76" si="5">E76/$B76*1000</f>
        <v>48268.490688325539</v>
      </c>
      <c r="J76" s="415">
        <f t="shared" si="5"/>
        <v>6461.339499822222</v>
      </c>
      <c r="K76" s="559">
        <f t="shared" si="5"/>
        <v>376.1410561435174</v>
      </c>
    </row>
    <row r="78" spans="1:11" x14ac:dyDescent="0.2">
      <c r="A78" s="280" t="s">
        <v>1778</v>
      </c>
    </row>
    <row r="79" spans="1:11" x14ac:dyDescent="0.2">
      <c r="A79" s="280" t="s">
        <v>1632</v>
      </c>
    </row>
    <row r="81" spans="1:1" x14ac:dyDescent="0.2">
      <c r="A81" s="127"/>
    </row>
    <row r="82" spans="1:1" x14ac:dyDescent="0.2">
      <c r="A82" s="127"/>
    </row>
    <row r="83" spans="1:1" x14ac:dyDescent="0.2">
      <c r="A83" s="127"/>
    </row>
  </sheetData>
  <pageMargins left="0.59055118110236227" right="0.59055118110236227" top="0.59055118110236227" bottom="0.39370078740157483" header="0.51181102362204722" footer="0.51181102362204722"/>
  <pageSetup paperSize="9" scale="68" orientation="portrait" horizontalDpi="4294967292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zoomScale="85" zoomScaleNormal="85" workbookViewId="0"/>
  </sheetViews>
  <sheetFormatPr defaultRowHeight="14.25" x14ac:dyDescent="0.2"/>
  <cols>
    <col min="1" max="1" width="6.140625" style="578" customWidth="1"/>
    <col min="2" max="2" width="82.28515625" style="578" customWidth="1"/>
    <col min="3" max="3" width="9.140625" style="578" customWidth="1"/>
    <col min="4" max="4" width="14.28515625" style="578" customWidth="1"/>
    <col min="5" max="5" width="12.28515625" style="578" customWidth="1"/>
    <col min="6" max="6" width="15.85546875" style="578" customWidth="1"/>
    <col min="7" max="7" width="15" style="578" customWidth="1"/>
    <col min="8" max="8" width="12.28515625" style="578" customWidth="1"/>
    <col min="9" max="9" width="10.42578125" style="578" customWidth="1"/>
    <col min="10" max="10" width="9.140625" style="578" customWidth="1"/>
    <col min="11" max="11" width="13.7109375" style="578" customWidth="1"/>
    <col min="12" max="12" width="13.85546875" style="578" customWidth="1"/>
    <col min="13" max="16384" width="9.140625" style="578"/>
  </cols>
  <sheetData>
    <row r="1" spans="1:12" s="98" customFormat="1" ht="15.75" x14ac:dyDescent="0.25">
      <c r="A1" s="3" t="s">
        <v>1861</v>
      </c>
      <c r="B1" s="4"/>
    </row>
    <row r="2" spans="1:12" s="98" customFormat="1" ht="12" customHeight="1" x14ac:dyDescent="0.25">
      <c r="A2" s="214"/>
    </row>
    <row r="3" spans="1:12" s="98" customFormat="1" ht="15.75" x14ac:dyDescent="0.25">
      <c r="A3" s="214" t="s">
        <v>3359</v>
      </c>
    </row>
    <row r="4" spans="1:12" s="98" customFormat="1" ht="12.75" x14ac:dyDescent="0.2">
      <c r="A4" s="213"/>
      <c r="C4" s="100"/>
      <c r="D4" s="101"/>
    </row>
    <row r="5" spans="1:12" s="127" customFormat="1" ht="15.75" x14ac:dyDescent="0.25">
      <c r="A5" s="153" t="s">
        <v>3251</v>
      </c>
    </row>
    <row r="6" spans="1:12" s="127" customFormat="1" ht="16.5" thickBot="1" x14ac:dyDescent="0.3">
      <c r="B6" s="153"/>
    </row>
    <row r="7" spans="1:12" s="560" customFormat="1" ht="13.5" customHeight="1" x14ac:dyDescent="0.2">
      <c r="A7" s="1117" t="s">
        <v>2139</v>
      </c>
      <c r="B7" s="1115" t="s">
        <v>2140</v>
      </c>
      <c r="C7" s="1117" t="s">
        <v>2141</v>
      </c>
      <c r="D7" s="1119" t="s">
        <v>2142</v>
      </c>
      <c r="E7" s="1121" t="s">
        <v>2143</v>
      </c>
      <c r="F7" s="1122"/>
      <c r="G7" s="1123"/>
      <c r="H7" s="1121" t="s">
        <v>2144</v>
      </c>
      <c r="I7" s="1122"/>
      <c r="J7" s="1122"/>
      <c r="K7" s="1123"/>
      <c r="L7" s="1115" t="s">
        <v>2145</v>
      </c>
    </row>
    <row r="8" spans="1:12" s="560" customFormat="1" ht="54" customHeight="1" thickBot="1" x14ac:dyDescent="0.25">
      <c r="A8" s="1118"/>
      <c r="B8" s="1116"/>
      <c r="C8" s="1118"/>
      <c r="D8" s="1120"/>
      <c r="E8" s="561" t="s">
        <v>2146</v>
      </c>
      <c r="F8" s="562" t="s">
        <v>2147</v>
      </c>
      <c r="G8" s="563" t="s">
        <v>2148</v>
      </c>
      <c r="H8" s="561" t="s">
        <v>2149</v>
      </c>
      <c r="I8" s="562" t="s">
        <v>2150</v>
      </c>
      <c r="J8" s="562" t="s">
        <v>2151</v>
      </c>
      <c r="K8" s="563" t="s">
        <v>2152</v>
      </c>
      <c r="L8" s="1116"/>
    </row>
    <row r="9" spans="1:12" s="560" customFormat="1" ht="12.75" x14ac:dyDescent="0.2">
      <c r="A9" s="564" t="s">
        <v>2153</v>
      </c>
      <c r="B9" s="565" t="s">
        <v>2154</v>
      </c>
      <c r="C9" s="566">
        <v>72</v>
      </c>
      <c r="D9" s="567">
        <v>36.444444444444443</v>
      </c>
      <c r="E9" s="568">
        <v>6.9444444444444446</v>
      </c>
      <c r="F9" s="569">
        <v>22.222222222222221</v>
      </c>
      <c r="G9" s="567">
        <v>70.833333333333343</v>
      </c>
      <c r="H9" s="568">
        <v>84.722222222222214</v>
      </c>
      <c r="I9" s="569">
        <v>4.1666666666666661</v>
      </c>
      <c r="J9" s="569">
        <v>9.7222222222222232</v>
      </c>
      <c r="K9" s="567">
        <v>1.3888888888888888</v>
      </c>
      <c r="L9" s="570">
        <v>80.555555555555557</v>
      </c>
    </row>
    <row r="10" spans="1:12" s="560" customFormat="1" ht="12.75" x14ac:dyDescent="0.2">
      <c r="A10" s="571" t="s">
        <v>2155</v>
      </c>
      <c r="B10" s="572" t="s">
        <v>2156</v>
      </c>
      <c r="C10" s="573">
        <v>110</v>
      </c>
      <c r="D10" s="574">
        <v>31.554545454545455</v>
      </c>
      <c r="E10" s="575">
        <v>20</v>
      </c>
      <c r="F10" s="576">
        <v>23.636363636363637</v>
      </c>
      <c r="G10" s="574">
        <v>56.36363636363636</v>
      </c>
      <c r="H10" s="575">
        <v>95.454545454545453</v>
      </c>
      <c r="I10" s="576">
        <v>3.6363636363636362</v>
      </c>
      <c r="J10" s="576">
        <v>0.90909090909090906</v>
      </c>
      <c r="K10" s="574">
        <v>0</v>
      </c>
      <c r="L10" s="577">
        <v>76.363636363636374</v>
      </c>
    </row>
    <row r="11" spans="1:12" s="560" customFormat="1" ht="12.75" x14ac:dyDescent="0.2">
      <c r="A11" s="571" t="s">
        <v>2157</v>
      </c>
      <c r="B11" s="572" t="s">
        <v>2158</v>
      </c>
      <c r="C11" s="573">
        <v>147</v>
      </c>
      <c r="D11" s="574">
        <v>45.598639455782312</v>
      </c>
      <c r="E11" s="575">
        <v>3.4013605442176873</v>
      </c>
      <c r="F11" s="576">
        <v>14.965986394557824</v>
      </c>
      <c r="G11" s="574">
        <v>81.632653061224488</v>
      </c>
      <c r="H11" s="575">
        <v>92.517006802721085</v>
      </c>
      <c r="I11" s="576">
        <v>0.68027210884353739</v>
      </c>
      <c r="J11" s="576">
        <v>6.8027210884353746</v>
      </c>
      <c r="K11" s="574">
        <v>0</v>
      </c>
      <c r="L11" s="577">
        <v>65.986394557823118</v>
      </c>
    </row>
    <row r="12" spans="1:12" s="560" customFormat="1" ht="12.75" x14ac:dyDescent="0.2">
      <c r="A12" s="571" t="s">
        <v>2159</v>
      </c>
      <c r="B12" s="572" t="s">
        <v>2160</v>
      </c>
      <c r="C12" s="573">
        <v>580</v>
      </c>
      <c r="D12" s="574">
        <v>24.236206896551725</v>
      </c>
      <c r="E12" s="575">
        <v>1.7241379310344827</v>
      </c>
      <c r="F12" s="576">
        <v>6.7241379310344822</v>
      </c>
      <c r="G12" s="574">
        <v>91.551724137931032</v>
      </c>
      <c r="H12" s="575">
        <v>15.689655172413794</v>
      </c>
      <c r="I12" s="576">
        <v>22.068965517241381</v>
      </c>
      <c r="J12" s="576">
        <v>40.689655172413794</v>
      </c>
      <c r="K12" s="574">
        <v>20.517241379310345</v>
      </c>
      <c r="L12" s="577">
        <v>15.344827586206897</v>
      </c>
    </row>
    <row r="13" spans="1:12" s="560" customFormat="1" ht="12.75" x14ac:dyDescent="0.2">
      <c r="A13" s="571" t="s">
        <v>2161</v>
      </c>
      <c r="B13" s="572" t="s">
        <v>2162</v>
      </c>
      <c r="C13" s="573">
        <v>1642</v>
      </c>
      <c r="D13" s="574">
        <v>16.321559074299635</v>
      </c>
      <c r="E13" s="575">
        <v>3.0450669914738127</v>
      </c>
      <c r="F13" s="576">
        <v>8.2216808769792937</v>
      </c>
      <c r="G13" s="574">
        <v>88.733252131546891</v>
      </c>
      <c r="H13" s="575">
        <v>20.645554202192447</v>
      </c>
      <c r="I13" s="576">
        <v>21.254567600487213</v>
      </c>
      <c r="J13" s="576">
        <v>43.300852618757609</v>
      </c>
      <c r="K13" s="574">
        <v>14.494518879415347</v>
      </c>
      <c r="L13" s="577">
        <v>14.555420219244825</v>
      </c>
    </row>
    <row r="14" spans="1:12" s="560" customFormat="1" ht="12.75" x14ac:dyDescent="0.2">
      <c r="A14" s="571" t="s">
        <v>2163</v>
      </c>
      <c r="B14" s="572" t="s">
        <v>2164</v>
      </c>
      <c r="C14" s="573">
        <v>63</v>
      </c>
      <c r="D14" s="574">
        <v>200.53968253968253</v>
      </c>
      <c r="E14" s="575">
        <v>100</v>
      </c>
      <c r="F14" s="576">
        <v>0</v>
      </c>
      <c r="G14" s="574">
        <v>0</v>
      </c>
      <c r="H14" s="575">
        <v>12.698412698412698</v>
      </c>
      <c r="I14" s="576">
        <v>31.746031746031743</v>
      </c>
      <c r="J14" s="576">
        <v>34.920634920634917</v>
      </c>
      <c r="K14" s="574">
        <v>20.634920634920633</v>
      </c>
      <c r="L14" s="577">
        <v>25.396825396825395</v>
      </c>
    </row>
    <row r="15" spans="1:12" s="560" customFormat="1" ht="12.75" x14ac:dyDescent="0.2">
      <c r="A15" s="571" t="s">
        <v>2165</v>
      </c>
      <c r="B15" s="572" t="s">
        <v>2166</v>
      </c>
      <c r="C15" s="573">
        <v>5</v>
      </c>
      <c r="D15" s="574">
        <v>95</v>
      </c>
      <c r="E15" s="575">
        <v>100</v>
      </c>
      <c r="F15" s="576">
        <v>0</v>
      </c>
      <c r="G15" s="574">
        <v>0</v>
      </c>
      <c r="H15" s="575">
        <v>100</v>
      </c>
      <c r="I15" s="576">
        <v>0</v>
      </c>
      <c r="J15" s="576">
        <v>0</v>
      </c>
      <c r="K15" s="574">
        <v>0</v>
      </c>
      <c r="L15" s="577">
        <v>80</v>
      </c>
    </row>
    <row r="16" spans="1:12" s="560" customFormat="1" ht="12.75" x14ac:dyDescent="0.2">
      <c r="A16" s="571" t="s">
        <v>2167</v>
      </c>
      <c r="B16" s="572" t="s">
        <v>2168</v>
      </c>
      <c r="C16" s="573">
        <v>158</v>
      </c>
      <c r="D16" s="574">
        <v>72.886075949367083</v>
      </c>
      <c r="E16" s="575">
        <v>100</v>
      </c>
      <c r="F16" s="576">
        <v>0</v>
      </c>
      <c r="G16" s="574">
        <v>0</v>
      </c>
      <c r="H16" s="575">
        <v>9.4936708860759502</v>
      </c>
      <c r="I16" s="576">
        <v>32.911392405063289</v>
      </c>
      <c r="J16" s="576">
        <v>34.177215189873415</v>
      </c>
      <c r="K16" s="574">
        <v>20.253164556962027</v>
      </c>
      <c r="L16" s="577">
        <v>22.151898734177212</v>
      </c>
    </row>
    <row r="17" spans="1:12" s="560" customFormat="1" ht="12.75" x14ac:dyDescent="0.2">
      <c r="A17" s="571" t="s">
        <v>2169</v>
      </c>
      <c r="B17" s="572" t="s">
        <v>2170</v>
      </c>
      <c r="C17" s="573">
        <v>18</v>
      </c>
      <c r="D17" s="574">
        <v>62.722222222222221</v>
      </c>
      <c r="E17" s="575">
        <v>100</v>
      </c>
      <c r="F17" s="576">
        <v>0</v>
      </c>
      <c r="G17" s="574">
        <v>0</v>
      </c>
      <c r="H17" s="575">
        <v>16.666666666666664</v>
      </c>
      <c r="I17" s="576">
        <v>27.777777777777779</v>
      </c>
      <c r="J17" s="576">
        <v>33.333333333333329</v>
      </c>
      <c r="K17" s="574">
        <v>22.222222222222221</v>
      </c>
      <c r="L17" s="577">
        <v>5.5555555555555554</v>
      </c>
    </row>
    <row r="18" spans="1:12" s="560" customFormat="1" ht="12.75" x14ac:dyDescent="0.2">
      <c r="A18" s="571" t="s">
        <v>2171</v>
      </c>
      <c r="B18" s="572" t="s">
        <v>2172</v>
      </c>
      <c r="C18" s="573">
        <v>866</v>
      </c>
      <c r="D18" s="574">
        <v>46.502309468822169</v>
      </c>
      <c r="E18" s="575">
        <v>100</v>
      </c>
      <c r="F18" s="576">
        <v>0</v>
      </c>
      <c r="G18" s="574">
        <v>0</v>
      </c>
      <c r="H18" s="575">
        <v>9.3533487297921472</v>
      </c>
      <c r="I18" s="576">
        <v>33.94919168591224</v>
      </c>
      <c r="J18" s="576">
        <v>35.912240184757508</v>
      </c>
      <c r="K18" s="574">
        <v>19.630484988452658</v>
      </c>
      <c r="L18" s="577">
        <v>19.053117782909933</v>
      </c>
    </row>
    <row r="19" spans="1:12" s="560" customFormat="1" ht="12.75" x14ac:dyDescent="0.2">
      <c r="A19" s="571" t="s">
        <v>2173</v>
      </c>
      <c r="B19" s="572" t="s">
        <v>2174</v>
      </c>
      <c r="C19" s="573">
        <v>148</v>
      </c>
      <c r="D19" s="574">
        <v>39.324324324324323</v>
      </c>
      <c r="E19" s="575">
        <v>100</v>
      </c>
      <c r="F19" s="576">
        <v>0</v>
      </c>
      <c r="G19" s="574">
        <v>0</v>
      </c>
      <c r="H19" s="575">
        <v>10.135135135135135</v>
      </c>
      <c r="I19" s="576">
        <v>33.108108108108105</v>
      </c>
      <c r="J19" s="576">
        <v>28.378378378378379</v>
      </c>
      <c r="K19" s="574">
        <v>26.351351351351347</v>
      </c>
      <c r="L19" s="577">
        <v>8.7837837837837842</v>
      </c>
    </row>
    <row r="20" spans="1:12" s="560" customFormat="1" ht="12.75" x14ac:dyDescent="0.2">
      <c r="A20" s="571" t="s">
        <v>2175</v>
      </c>
      <c r="B20" s="572" t="s">
        <v>2176</v>
      </c>
      <c r="C20" s="573">
        <v>1762</v>
      </c>
      <c r="D20" s="574">
        <v>30.149262202043133</v>
      </c>
      <c r="E20" s="575">
        <v>1.2485811577752552</v>
      </c>
      <c r="F20" s="576">
        <v>4.937570942111237</v>
      </c>
      <c r="G20" s="574">
        <v>93.813847900113515</v>
      </c>
      <c r="H20" s="575">
        <v>11.40749148694665</v>
      </c>
      <c r="I20" s="576">
        <v>32.860385925085126</v>
      </c>
      <c r="J20" s="576">
        <v>36.662883087400679</v>
      </c>
      <c r="K20" s="574">
        <v>18.104426787741204</v>
      </c>
      <c r="L20" s="577">
        <v>21.679909194097615</v>
      </c>
    </row>
    <row r="21" spans="1:12" s="560" customFormat="1" ht="12.75" x14ac:dyDescent="0.2">
      <c r="A21" s="571" t="s">
        <v>2177</v>
      </c>
      <c r="B21" s="572" t="s">
        <v>2178</v>
      </c>
      <c r="C21" s="573">
        <v>1699</v>
      </c>
      <c r="D21" s="574">
        <v>21.488522660388465</v>
      </c>
      <c r="E21" s="575">
        <v>3.2371983519717484</v>
      </c>
      <c r="F21" s="576">
        <v>6.1801059446733371</v>
      </c>
      <c r="G21" s="574">
        <v>90.582695703354915</v>
      </c>
      <c r="H21" s="575">
        <v>20.011771630370806</v>
      </c>
      <c r="I21" s="576">
        <v>29.605650382577984</v>
      </c>
      <c r="J21" s="576">
        <v>36.138905238375514</v>
      </c>
      <c r="K21" s="574">
        <v>13.360800470865215</v>
      </c>
      <c r="L21" s="577">
        <v>21.777516185991761</v>
      </c>
    </row>
    <row r="22" spans="1:12" s="560" customFormat="1" ht="12.75" x14ac:dyDescent="0.2">
      <c r="A22" s="571" t="s">
        <v>2179</v>
      </c>
      <c r="B22" s="572" t="s">
        <v>2180</v>
      </c>
      <c r="C22" s="573">
        <v>269</v>
      </c>
      <c r="D22" s="574">
        <v>21.267657992565056</v>
      </c>
      <c r="E22" s="575">
        <v>7.0631970260223049</v>
      </c>
      <c r="F22" s="576">
        <v>8.1784386617100377</v>
      </c>
      <c r="G22" s="574">
        <v>84.758364312267659</v>
      </c>
      <c r="H22" s="575">
        <v>94.79553903345726</v>
      </c>
      <c r="I22" s="576">
        <v>1.8587360594795539</v>
      </c>
      <c r="J22" s="576">
        <v>3.3457249070631967</v>
      </c>
      <c r="K22" s="574">
        <v>0</v>
      </c>
      <c r="L22" s="577">
        <v>55.762081784386616</v>
      </c>
    </row>
    <row r="23" spans="1:12" s="560" customFormat="1" ht="12.75" x14ac:dyDescent="0.2">
      <c r="A23" s="571" t="s">
        <v>2181</v>
      </c>
      <c r="B23" s="572" t="s">
        <v>2182</v>
      </c>
      <c r="C23" s="573">
        <v>230</v>
      </c>
      <c r="D23" s="574">
        <v>6.7173913043478262</v>
      </c>
      <c r="E23" s="575">
        <v>28.695652173913043</v>
      </c>
      <c r="F23" s="576">
        <v>44.347826086956523</v>
      </c>
      <c r="G23" s="574">
        <v>26.956521739130434</v>
      </c>
      <c r="H23" s="575">
        <v>98.695652173913047</v>
      </c>
      <c r="I23" s="576">
        <v>0.43478260869565216</v>
      </c>
      <c r="J23" s="576">
        <v>0</v>
      </c>
      <c r="K23" s="574">
        <v>0.86956521739130432</v>
      </c>
      <c r="L23" s="577">
        <v>56.521739130434781</v>
      </c>
    </row>
    <row r="24" spans="1:12" s="560" customFormat="1" ht="12.75" x14ac:dyDescent="0.2">
      <c r="A24" s="571" t="s">
        <v>2183</v>
      </c>
      <c r="B24" s="572" t="s">
        <v>2184</v>
      </c>
      <c r="C24" s="573">
        <v>19</v>
      </c>
      <c r="D24" s="574">
        <v>72.421052631578945</v>
      </c>
      <c r="E24" s="575">
        <v>0</v>
      </c>
      <c r="F24" s="576">
        <v>36.84210526315789</v>
      </c>
      <c r="G24" s="574">
        <v>63.157894736842103</v>
      </c>
      <c r="H24" s="575">
        <v>21.052631578947366</v>
      </c>
      <c r="I24" s="576">
        <v>68.421052631578945</v>
      </c>
      <c r="J24" s="576">
        <v>10.526315789473683</v>
      </c>
      <c r="K24" s="574">
        <v>0</v>
      </c>
      <c r="L24" s="577">
        <v>21.052631578947366</v>
      </c>
    </row>
    <row r="25" spans="1:12" s="560" customFormat="1" ht="12.75" x14ac:dyDescent="0.2">
      <c r="A25" s="571" t="s">
        <v>2185</v>
      </c>
      <c r="B25" s="572" t="s">
        <v>2186</v>
      </c>
      <c r="C25" s="573">
        <v>10</v>
      </c>
      <c r="D25" s="574">
        <v>73</v>
      </c>
      <c r="E25" s="575">
        <v>10</v>
      </c>
      <c r="F25" s="576">
        <v>70</v>
      </c>
      <c r="G25" s="574">
        <v>20</v>
      </c>
      <c r="H25" s="575">
        <v>10</v>
      </c>
      <c r="I25" s="576">
        <v>90</v>
      </c>
      <c r="J25" s="576">
        <v>0</v>
      </c>
      <c r="K25" s="574">
        <v>0</v>
      </c>
      <c r="L25" s="577">
        <v>100</v>
      </c>
    </row>
    <row r="26" spans="1:12" s="560" customFormat="1" ht="12.75" x14ac:dyDescent="0.2">
      <c r="A26" s="571" t="s">
        <v>2187</v>
      </c>
      <c r="B26" s="572" t="s">
        <v>2188</v>
      </c>
      <c r="C26" s="573">
        <v>70</v>
      </c>
      <c r="D26" s="574">
        <v>11.4</v>
      </c>
      <c r="E26" s="575">
        <v>100</v>
      </c>
      <c r="F26" s="576">
        <v>0</v>
      </c>
      <c r="G26" s="574">
        <v>0</v>
      </c>
      <c r="H26" s="575">
        <v>92.857142857142861</v>
      </c>
      <c r="I26" s="576">
        <v>4.2857142857142856</v>
      </c>
      <c r="J26" s="576">
        <v>0</v>
      </c>
      <c r="K26" s="574">
        <v>2.8571428571428572</v>
      </c>
      <c r="L26" s="577">
        <v>75.714285714285708</v>
      </c>
    </row>
    <row r="27" spans="1:12" s="560" customFormat="1" ht="12.75" x14ac:dyDescent="0.2">
      <c r="A27" s="571" t="s">
        <v>2189</v>
      </c>
      <c r="B27" s="572" t="s">
        <v>2190</v>
      </c>
      <c r="C27" s="573">
        <v>104</v>
      </c>
      <c r="D27" s="574">
        <v>8.2019230769230766</v>
      </c>
      <c r="E27" s="575">
        <v>100</v>
      </c>
      <c r="F27" s="576">
        <v>0</v>
      </c>
      <c r="G27" s="574">
        <v>0</v>
      </c>
      <c r="H27" s="575">
        <v>96.15384615384616</v>
      </c>
      <c r="I27" s="576">
        <v>3.8461538461538463</v>
      </c>
      <c r="J27" s="576">
        <v>0</v>
      </c>
      <c r="K27" s="574">
        <v>0</v>
      </c>
      <c r="L27" s="577">
        <v>75.961538461538453</v>
      </c>
    </row>
    <row r="28" spans="1:12" s="560" customFormat="1" ht="12.75" x14ac:dyDescent="0.2">
      <c r="A28" s="571" t="s">
        <v>2191</v>
      </c>
      <c r="B28" s="572" t="s">
        <v>2192</v>
      </c>
      <c r="C28" s="573">
        <v>3203</v>
      </c>
      <c r="D28" s="574">
        <v>12.306275366843584</v>
      </c>
      <c r="E28" s="575">
        <v>47.236965344989073</v>
      </c>
      <c r="F28" s="576">
        <v>33.343740243521694</v>
      </c>
      <c r="G28" s="574">
        <v>19.419294411489229</v>
      </c>
      <c r="H28" s="575">
        <v>56.47830159225726</v>
      </c>
      <c r="I28" s="576">
        <v>33.687168279737747</v>
      </c>
      <c r="J28" s="576">
        <v>4.0586949734623792</v>
      </c>
      <c r="K28" s="574">
        <v>4.4645644708086172</v>
      </c>
      <c r="L28" s="577">
        <v>34.249141429909457</v>
      </c>
    </row>
    <row r="29" spans="1:12" s="560" customFormat="1" ht="12.75" x14ac:dyDescent="0.2">
      <c r="A29" s="571" t="s">
        <v>2193</v>
      </c>
      <c r="B29" s="572" t="s">
        <v>2194</v>
      </c>
      <c r="C29" s="573">
        <v>737</v>
      </c>
      <c r="D29" s="574">
        <v>11.476255088195387</v>
      </c>
      <c r="E29" s="575">
        <v>43.962008141112619</v>
      </c>
      <c r="F29" s="576">
        <v>42.33378561736771</v>
      </c>
      <c r="G29" s="574">
        <v>13.704206241519673</v>
      </c>
      <c r="H29" s="575">
        <v>74.898236092265947</v>
      </c>
      <c r="I29" s="576">
        <v>16.689280868385346</v>
      </c>
      <c r="J29" s="576">
        <v>0.94979647218453189</v>
      </c>
      <c r="K29" s="574">
        <v>3.5278154681139755</v>
      </c>
      <c r="L29" s="577">
        <v>57.259158751696063</v>
      </c>
    </row>
    <row r="30" spans="1:12" s="560" customFormat="1" ht="12.75" x14ac:dyDescent="0.2">
      <c r="A30" s="571" t="s">
        <v>2195</v>
      </c>
      <c r="B30" s="572" t="s">
        <v>2196</v>
      </c>
      <c r="C30" s="573">
        <v>1162</v>
      </c>
      <c r="D30" s="574">
        <v>8.2099827882960419</v>
      </c>
      <c r="E30" s="575">
        <v>69.79345955249569</v>
      </c>
      <c r="F30" s="576">
        <v>17.555938037865747</v>
      </c>
      <c r="G30" s="574">
        <v>12.650602409638553</v>
      </c>
      <c r="H30" s="575">
        <v>87.005163511187618</v>
      </c>
      <c r="I30" s="576">
        <v>8.4337349397590362</v>
      </c>
      <c r="J30" s="576">
        <v>0.77452667814113596</v>
      </c>
      <c r="K30" s="574">
        <v>2.0654044750430294</v>
      </c>
      <c r="L30" s="577">
        <v>28.743545611015492</v>
      </c>
    </row>
    <row r="31" spans="1:12" s="560" customFormat="1" ht="12.75" x14ac:dyDescent="0.2">
      <c r="A31" s="571" t="s">
        <v>2197</v>
      </c>
      <c r="B31" s="572" t="s">
        <v>2198</v>
      </c>
      <c r="C31" s="573">
        <v>1382</v>
      </c>
      <c r="D31" s="574">
        <v>3.3921852387843705</v>
      </c>
      <c r="E31" s="575">
        <v>95.369030390738061</v>
      </c>
      <c r="F31" s="576">
        <v>3.9797395079594788</v>
      </c>
      <c r="G31" s="574">
        <v>0.65123010130246017</v>
      </c>
      <c r="H31" s="575">
        <v>99.204052098408098</v>
      </c>
      <c r="I31" s="576">
        <v>0.50651230101302458</v>
      </c>
      <c r="J31" s="576">
        <v>0</v>
      </c>
      <c r="K31" s="574">
        <v>0.28943560057887119</v>
      </c>
      <c r="L31" s="577">
        <v>44.283646888567297</v>
      </c>
    </row>
    <row r="32" spans="1:12" s="560" customFormat="1" ht="12.75" x14ac:dyDescent="0.2">
      <c r="A32" s="571" t="s">
        <v>2199</v>
      </c>
      <c r="B32" s="572" t="s">
        <v>2200</v>
      </c>
      <c r="C32" s="573">
        <v>1015</v>
      </c>
      <c r="D32" s="574">
        <v>1.8630541871921182</v>
      </c>
      <c r="E32" s="575">
        <v>96.453201970443345</v>
      </c>
      <c r="F32" s="576">
        <v>3.3497536945812803</v>
      </c>
      <c r="G32" s="574">
        <v>0.19704433497536944</v>
      </c>
      <c r="H32" s="575">
        <v>99.21182266009852</v>
      </c>
      <c r="I32" s="576">
        <v>0</v>
      </c>
      <c r="J32" s="576">
        <v>0</v>
      </c>
      <c r="K32" s="574">
        <v>0.68965517241379315</v>
      </c>
      <c r="L32" s="577">
        <v>21.2807881773399</v>
      </c>
    </row>
    <row r="33" spans="1:12" s="560" customFormat="1" ht="12.75" x14ac:dyDescent="0.2">
      <c r="A33" s="571" t="s">
        <v>2201</v>
      </c>
      <c r="B33" s="572" t="s">
        <v>2202</v>
      </c>
      <c r="C33" s="573">
        <v>471</v>
      </c>
      <c r="D33" s="574">
        <v>10.280254777070065</v>
      </c>
      <c r="E33" s="575">
        <v>66.666666666666657</v>
      </c>
      <c r="F33" s="576">
        <v>23.991507430997878</v>
      </c>
      <c r="G33" s="574">
        <v>9.3418259023354562</v>
      </c>
      <c r="H33" s="575">
        <v>85.13800424628451</v>
      </c>
      <c r="I33" s="576">
        <v>7.2186836518046711</v>
      </c>
      <c r="J33" s="576">
        <v>1.6985138004246285</v>
      </c>
      <c r="K33" s="574">
        <v>5.095541401273886</v>
      </c>
      <c r="L33" s="577">
        <v>45.43524416135881</v>
      </c>
    </row>
    <row r="34" spans="1:12" s="560" customFormat="1" ht="12.75" x14ac:dyDescent="0.2">
      <c r="A34" s="571" t="s">
        <v>2203</v>
      </c>
      <c r="B34" s="572" t="s">
        <v>2204</v>
      </c>
      <c r="C34" s="573">
        <v>628</v>
      </c>
      <c r="D34" s="574">
        <v>9.183121019108281</v>
      </c>
      <c r="E34" s="575">
        <v>100</v>
      </c>
      <c r="F34" s="576">
        <v>0</v>
      </c>
      <c r="G34" s="574">
        <v>0</v>
      </c>
      <c r="H34" s="575">
        <v>25.159235668789808</v>
      </c>
      <c r="I34" s="576">
        <v>47.929936305732483</v>
      </c>
      <c r="J34" s="576">
        <v>11.305732484076433</v>
      </c>
      <c r="K34" s="574">
        <v>8.4394904458598727</v>
      </c>
      <c r="L34" s="577">
        <v>20.70063694267516</v>
      </c>
    </row>
    <row r="35" spans="1:12" s="560" customFormat="1" ht="12.75" x14ac:dyDescent="0.2">
      <c r="A35" s="571" t="s">
        <v>2205</v>
      </c>
      <c r="B35" s="572" t="s">
        <v>2206</v>
      </c>
      <c r="C35" s="573">
        <v>328</v>
      </c>
      <c r="D35" s="574">
        <v>5.6097560975609753</v>
      </c>
      <c r="E35" s="575">
        <v>100</v>
      </c>
      <c r="F35" s="576">
        <v>0</v>
      </c>
      <c r="G35" s="574">
        <v>0</v>
      </c>
      <c r="H35" s="575">
        <v>84.451219512195124</v>
      </c>
      <c r="I35" s="576">
        <v>11.585365853658537</v>
      </c>
      <c r="J35" s="576">
        <v>1.8292682926829267</v>
      </c>
      <c r="K35" s="574">
        <v>2.1341463414634148</v>
      </c>
      <c r="L35" s="577">
        <v>41.768292682926827</v>
      </c>
    </row>
    <row r="36" spans="1:12" s="560" customFormat="1" ht="12.75" x14ac:dyDescent="0.2">
      <c r="A36" s="571" t="s">
        <v>2207</v>
      </c>
      <c r="B36" s="572" t="s">
        <v>2208</v>
      </c>
      <c r="C36" s="573">
        <v>836</v>
      </c>
      <c r="D36" s="574">
        <v>11.454545454545455</v>
      </c>
      <c r="E36" s="575">
        <v>44.377990430622013</v>
      </c>
      <c r="F36" s="576">
        <v>40.191387559808611</v>
      </c>
      <c r="G36" s="574">
        <v>15.430622009569378</v>
      </c>
      <c r="H36" s="575">
        <v>60.167464114832534</v>
      </c>
      <c r="I36" s="576">
        <v>20.813397129186605</v>
      </c>
      <c r="J36" s="576">
        <v>1.9138755980861244</v>
      </c>
      <c r="K36" s="574">
        <v>13.636363636363635</v>
      </c>
      <c r="L36" s="577">
        <v>27.870813397129186</v>
      </c>
    </row>
    <row r="37" spans="1:12" s="560" customFormat="1" ht="12.75" x14ac:dyDescent="0.2">
      <c r="A37" s="571" t="s">
        <v>2209</v>
      </c>
      <c r="B37" s="572" t="s">
        <v>2210</v>
      </c>
      <c r="C37" s="573">
        <v>4749</v>
      </c>
      <c r="D37" s="574">
        <v>8.3333333333333339</v>
      </c>
      <c r="E37" s="575">
        <v>54.074542008843963</v>
      </c>
      <c r="F37" s="576">
        <v>37.650031585596963</v>
      </c>
      <c r="G37" s="574">
        <v>8.2754264055590649</v>
      </c>
      <c r="H37" s="575">
        <v>65.024215624341963</v>
      </c>
      <c r="I37" s="576">
        <v>12.255211623499685</v>
      </c>
      <c r="J37" s="576">
        <v>5.7906927774268269</v>
      </c>
      <c r="K37" s="574">
        <v>16.445567487892188</v>
      </c>
      <c r="L37" s="577">
        <v>21.646662455253736</v>
      </c>
    </row>
    <row r="38" spans="1:12" s="560" customFormat="1" ht="12.75" x14ac:dyDescent="0.2">
      <c r="A38" s="571" t="s">
        <v>2211</v>
      </c>
      <c r="B38" s="572" t="s">
        <v>2212</v>
      </c>
      <c r="C38" s="573">
        <v>1662</v>
      </c>
      <c r="D38" s="574">
        <v>5.6823104693140793</v>
      </c>
      <c r="E38" s="575">
        <v>73.826714801444055</v>
      </c>
      <c r="F38" s="576">
        <v>21.841155234657037</v>
      </c>
      <c r="G38" s="574">
        <v>4.3321299638989164</v>
      </c>
      <c r="H38" s="575">
        <v>94.283995186522262</v>
      </c>
      <c r="I38" s="576">
        <v>1.4440433212996391</v>
      </c>
      <c r="J38" s="576">
        <v>0.30084235860409148</v>
      </c>
      <c r="K38" s="574">
        <v>2.8279181708784598</v>
      </c>
      <c r="L38" s="577">
        <v>16.787003610108304</v>
      </c>
    </row>
    <row r="39" spans="1:12" s="560" customFormat="1" ht="12.75" x14ac:dyDescent="0.2">
      <c r="A39" s="571" t="s">
        <v>2213</v>
      </c>
      <c r="B39" s="572" t="s">
        <v>2214</v>
      </c>
      <c r="C39" s="573">
        <v>2698</v>
      </c>
      <c r="D39" s="574">
        <v>9.8980726464047439</v>
      </c>
      <c r="E39" s="575">
        <v>37.323943661971832</v>
      </c>
      <c r="F39" s="576">
        <v>37.694588584136397</v>
      </c>
      <c r="G39" s="574">
        <v>24.981467753891774</v>
      </c>
      <c r="H39" s="575">
        <v>25.722757598220902</v>
      </c>
      <c r="I39" s="576">
        <v>23.350630096367681</v>
      </c>
      <c r="J39" s="576">
        <v>27.279466271312081</v>
      </c>
      <c r="K39" s="574">
        <v>18.791697553743514</v>
      </c>
      <c r="L39" s="577">
        <v>10.896960711638251</v>
      </c>
    </row>
    <row r="40" spans="1:12" s="560" customFormat="1" ht="12.75" x14ac:dyDescent="0.2">
      <c r="A40" s="571" t="s">
        <v>2215</v>
      </c>
      <c r="B40" s="572" t="s">
        <v>2216</v>
      </c>
      <c r="C40" s="573">
        <v>16120</v>
      </c>
      <c r="D40" s="574">
        <v>9.0491935483870964</v>
      </c>
      <c r="E40" s="575">
        <v>48.492555831265513</v>
      </c>
      <c r="F40" s="576">
        <v>38.703473945409428</v>
      </c>
      <c r="G40" s="574">
        <v>12.803970223325061</v>
      </c>
      <c r="H40" s="575">
        <v>50.570719602977668</v>
      </c>
      <c r="I40" s="576">
        <v>12.70471464019851</v>
      </c>
      <c r="J40" s="576">
        <v>8.3312655086848633</v>
      </c>
      <c r="K40" s="574">
        <v>21.464019851116625</v>
      </c>
      <c r="L40" s="577">
        <v>7.4937965260545898</v>
      </c>
    </row>
    <row r="41" spans="1:12" s="560" customFormat="1" ht="12.75" x14ac:dyDescent="0.2">
      <c r="A41" s="571" t="s">
        <v>2217</v>
      </c>
      <c r="B41" s="572" t="s">
        <v>2218</v>
      </c>
      <c r="C41" s="573">
        <v>1142</v>
      </c>
      <c r="D41" s="574">
        <v>7.1611208406304732</v>
      </c>
      <c r="E41" s="575">
        <v>66.287215411558662</v>
      </c>
      <c r="F41" s="576">
        <v>21.453590192644484</v>
      </c>
      <c r="G41" s="574">
        <v>12.259194395796849</v>
      </c>
      <c r="H41" s="575">
        <v>61.908931698774083</v>
      </c>
      <c r="I41" s="576">
        <v>11.733800350262696</v>
      </c>
      <c r="J41" s="576">
        <v>9.4570928196147115</v>
      </c>
      <c r="K41" s="574">
        <v>15.586690017513135</v>
      </c>
      <c r="L41" s="577">
        <v>18.301225919439577</v>
      </c>
    </row>
    <row r="42" spans="1:12" s="560" customFormat="1" ht="12.75" x14ac:dyDescent="0.2">
      <c r="A42" s="571" t="s">
        <v>2219</v>
      </c>
      <c r="B42" s="572" t="s">
        <v>2220</v>
      </c>
      <c r="C42" s="573">
        <v>4382</v>
      </c>
      <c r="D42" s="574">
        <v>5.4641716111364671</v>
      </c>
      <c r="E42" s="575">
        <v>75.285257873117288</v>
      </c>
      <c r="F42" s="576">
        <v>20.972158831583751</v>
      </c>
      <c r="G42" s="574">
        <v>3.7425832952989504</v>
      </c>
      <c r="H42" s="575">
        <v>89.502510269283434</v>
      </c>
      <c r="I42" s="576">
        <v>3.8795070743952533</v>
      </c>
      <c r="J42" s="576">
        <v>0.27384755819260614</v>
      </c>
      <c r="K42" s="574">
        <v>6.207211319032405</v>
      </c>
      <c r="L42" s="577">
        <v>7.3938840712003655</v>
      </c>
    </row>
    <row r="43" spans="1:12" s="560" customFormat="1" ht="12.75" x14ac:dyDescent="0.2">
      <c r="A43" s="571" t="s">
        <v>2221</v>
      </c>
      <c r="B43" s="572" t="s">
        <v>2222</v>
      </c>
      <c r="C43" s="573">
        <v>7428</v>
      </c>
      <c r="D43" s="574">
        <v>6.3134087237479806</v>
      </c>
      <c r="E43" s="575">
        <v>76.332794830371569</v>
      </c>
      <c r="F43" s="576">
        <v>21.58050619278406</v>
      </c>
      <c r="G43" s="574">
        <v>2.0866989768443727</v>
      </c>
      <c r="H43" s="575">
        <v>93.349488422186326</v>
      </c>
      <c r="I43" s="576">
        <v>2.0328486806677435</v>
      </c>
      <c r="J43" s="576">
        <v>0.17501346257404415</v>
      </c>
      <c r="K43" s="574">
        <v>3.6618201400107702</v>
      </c>
      <c r="L43" s="577">
        <v>12.708669897684437</v>
      </c>
    </row>
    <row r="44" spans="1:12" s="560" customFormat="1" ht="12.75" x14ac:dyDescent="0.2">
      <c r="A44" s="571" t="s">
        <v>2223</v>
      </c>
      <c r="B44" s="572" t="s">
        <v>2224</v>
      </c>
      <c r="C44" s="573">
        <v>253</v>
      </c>
      <c r="D44" s="574">
        <v>14.944664031620553</v>
      </c>
      <c r="E44" s="575">
        <v>29.644268774703558</v>
      </c>
      <c r="F44" s="576">
        <v>43.083003952569172</v>
      </c>
      <c r="G44" s="574">
        <v>27.27272727272727</v>
      </c>
      <c r="H44" s="575">
        <v>58.498023715415016</v>
      </c>
      <c r="I44" s="576">
        <v>31.225296442687743</v>
      </c>
      <c r="J44" s="576">
        <v>4.7430830039525684</v>
      </c>
      <c r="K44" s="574">
        <v>4.3478260869565215</v>
      </c>
      <c r="L44" s="577">
        <v>17.391304347826086</v>
      </c>
    </row>
    <row r="45" spans="1:12" s="560" customFormat="1" ht="12.75" x14ac:dyDescent="0.2">
      <c r="A45" s="571" t="s">
        <v>2225</v>
      </c>
      <c r="B45" s="572" t="s">
        <v>2226</v>
      </c>
      <c r="C45" s="573">
        <v>1213</v>
      </c>
      <c r="D45" s="574">
        <v>10.976092333058533</v>
      </c>
      <c r="E45" s="575">
        <v>51.690024732069247</v>
      </c>
      <c r="F45" s="576">
        <v>31.079967023907667</v>
      </c>
      <c r="G45" s="574">
        <v>17.230008244023086</v>
      </c>
      <c r="H45" s="575">
        <v>70.89859851607585</v>
      </c>
      <c r="I45" s="576">
        <v>20.774938169826875</v>
      </c>
      <c r="J45" s="576">
        <v>1.1541632316570487</v>
      </c>
      <c r="K45" s="574">
        <v>3.2151690024732069</v>
      </c>
      <c r="L45" s="577">
        <v>17.312448474855728</v>
      </c>
    </row>
    <row r="46" spans="1:12" s="560" customFormat="1" ht="12.75" x14ac:dyDescent="0.2">
      <c r="A46" s="571" t="s">
        <v>2227</v>
      </c>
      <c r="B46" s="572" t="s">
        <v>2228</v>
      </c>
      <c r="C46" s="573">
        <v>375</v>
      </c>
      <c r="D46" s="574">
        <v>9.1039999999999992</v>
      </c>
      <c r="E46" s="575">
        <v>57.333333333333336</v>
      </c>
      <c r="F46" s="576">
        <v>22.933333333333334</v>
      </c>
      <c r="G46" s="574">
        <v>19.733333333333334</v>
      </c>
      <c r="H46" s="575">
        <v>82.933333333333337</v>
      </c>
      <c r="I46" s="576">
        <v>15.466666666666667</v>
      </c>
      <c r="J46" s="576">
        <v>0.26666666666666666</v>
      </c>
      <c r="K46" s="574">
        <v>0.8</v>
      </c>
      <c r="L46" s="577">
        <v>13.333333333333334</v>
      </c>
    </row>
    <row r="47" spans="1:12" s="560" customFormat="1" ht="12.75" x14ac:dyDescent="0.2">
      <c r="A47" s="571" t="s">
        <v>2229</v>
      </c>
      <c r="B47" s="572" t="s">
        <v>2230</v>
      </c>
      <c r="C47" s="573">
        <v>1461</v>
      </c>
      <c r="D47" s="574">
        <v>6.4962354551676933</v>
      </c>
      <c r="E47" s="575">
        <v>52.361396303901444</v>
      </c>
      <c r="F47" s="576">
        <v>27.310061601642708</v>
      </c>
      <c r="G47" s="574">
        <v>20.328542094455852</v>
      </c>
      <c r="H47" s="575">
        <v>68.446269678302528</v>
      </c>
      <c r="I47" s="576">
        <v>9.7193702943189599</v>
      </c>
      <c r="J47" s="576">
        <v>10.882956878850102</v>
      </c>
      <c r="K47" s="574">
        <v>10.746064339493499</v>
      </c>
      <c r="L47" s="577">
        <v>11.293634496919918</v>
      </c>
    </row>
    <row r="48" spans="1:12" s="560" customFormat="1" ht="12.75" x14ac:dyDescent="0.2">
      <c r="A48" s="571" t="s">
        <v>2231</v>
      </c>
      <c r="B48" s="572" t="s">
        <v>2232</v>
      </c>
      <c r="C48" s="573">
        <v>9301</v>
      </c>
      <c r="D48" s="574">
        <v>5.1002042791097733</v>
      </c>
      <c r="E48" s="575">
        <v>69.067842167508871</v>
      </c>
      <c r="F48" s="576">
        <v>23.019030211805184</v>
      </c>
      <c r="G48" s="574">
        <v>7.9131276206859473</v>
      </c>
      <c r="H48" s="575">
        <v>86.936888506612192</v>
      </c>
      <c r="I48" s="576">
        <v>4.3758735619825826</v>
      </c>
      <c r="J48" s="576">
        <v>1.4729598967852919</v>
      </c>
      <c r="K48" s="574">
        <v>7.0637565853134081</v>
      </c>
      <c r="L48" s="577">
        <v>17.879797871196644</v>
      </c>
    </row>
    <row r="49" spans="1:12" s="560" customFormat="1" ht="12.75" x14ac:dyDescent="0.2">
      <c r="A49" s="571" t="s">
        <v>2233</v>
      </c>
      <c r="B49" s="572" t="s">
        <v>2234</v>
      </c>
      <c r="C49" s="573">
        <v>2342</v>
      </c>
      <c r="D49" s="574">
        <v>4.1537147736976943</v>
      </c>
      <c r="E49" s="575">
        <v>85.909479077711353</v>
      </c>
      <c r="F49" s="576">
        <v>12.211784799316822</v>
      </c>
      <c r="G49" s="574">
        <v>1.8787361229718187</v>
      </c>
      <c r="H49" s="575">
        <v>97.694278394534578</v>
      </c>
      <c r="I49" s="576">
        <v>1.3663535439795047</v>
      </c>
      <c r="J49" s="576">
        <v>0</v>
      </c>
      <c r="K49" s="574">
        <v>0.93936806148590934</v>
      </c>
      <c r="L49" s="577">
        <v>13.706233988044406</v>
      </c>
    </row>
    <row r="50" spans="1:12" s="560" customFormat="1" ht="12.75" x14ac:dyDescent="0.2">
      <c r="A50" s="571" t="s">
        <v>2235</v>
      </c>
      <c r="B50" s="572" t="s">
        <v>2236</v>
      </c>
      <c r="C50" s="573">
        <v>3532</v>
      </c>
      <c r="D50" s="574">
        <v>8.4374292185730457</v>
      </c>
      <c r="E50" s="575">
        <v>50.821064552661376</v>
      </c>
      <c r="F50" s="576">
        <v>36.325028312570787</v>
      </c>
      <c r="G50" s="574">
        <v>12.853907134767836</v>
      </c>
      <c r="H50" s="575">
        <v>58.890147225368061</v>
      </c>
      <c r="I50" s="576">
        <v>18.884484711211776</v>
      </c>
      <c r="J50" s="576">
        <v>5.3793884484711212</v>
      </c>
      <c r="K50" s="574">
        <v>16.109852774631936</v>
      </c>
      <c r="L50" s="577">
        <v>13.108720271800681</v>
      </c>
    </row>
    <row r="51" spans="1:12" s="560" customFormat="1" ht="12.75" x14ac:dyDescent="0.2">
      <c r="A51" s="571" t="s">
        <v>2237</v>
      </c>
      <c r="B51" s="572" t="s">
        <v>2238</v>
      </c>
      <c r="C51" s="573">
        <v>10755</v>
      </c>
      <c r="D51" s="574">
        <v>3.1445839144583916</v>
      </c>
      <c r="E51" s="575">
        <v>82.761506276150627</v>
      </c>
      <c r="F51" s="576">
        <v>15.946071594607158</v>
      </c>
      <c r="G51" s="574">
        <v>1.2924221292422129</v>
      </c>
      <c r="H51" s="575">
        <v>94.690841469084148</v>
      </c>
      <c r="I51" s="576">
        <v>1.0413761041376104</v>
      </c>
      <c r="J51" s="576">
        <v>0.2696420269642027</v>
      </c>
      <c r="K51" s="574">
        <v>3.9609483960948397</v>
      </c>
      <c r="L51" s="577">
        <v>15.267317526731752</v>
      </c>
    </row>
    <row r="52" spans="1:12" s="560" customFormat="1" ht="12.75" x14ac:dyDescent="0.2">
      <c r="A52" s="571" t="s">
        <v>2239</v>
      </c>
      <c r="B52" s="572" t="s">
        <v>2240</v>
      </c>
      <c r="C52" s="573">
        <v>11380</v>
      </c>
      <c r="D52" s="574">
        <v>4.4950790861159931</v>
      </c>
      <c r="E52" s="575">
        <v>77.970123022847105</v>
      </c>
      <c r="F52" s="576">
        <v>18.778558875219684</v>
      </c>
      <c r="G52" s="574">
        <v>3.2513181019332165</v>
      </c>
      <c r="H52" s="575">
        <v>86.50263620386643</v>
      </c>
      <c r="I52" s="576">
        <v>3.3304042179261861</v>
      </c>
      <c r="J52" s="576">
        <v>1.0544815465729349</v>
      </c>
      <c r="K52" s="574">
        <v>8.6291739894551842</v>
      </c>
      <c r="L52" s="577">
        <v>21.458699472759228</v>
      </c>
    </row>
    <row r="53" spans="1:12" s="560" customFormat="1" ht="12.75" x14ac:dyDescent="0.2">
      <c r="A53" s="571" t="s">
        <v>2241</v>
      </c>
      <c r="B53" s="572" t="s">
        <v>2242</v>
      </c>
      <c r="C53" s="573">
        <v>374</v>
      </c>
      <c r="D53" s="574">
        <v>8.1283422459893053</v>
      </c>
      <c r="E53" s="575">
        <v>79.144385026737979</v>
      </c>
      <c r="F53" s="576">
        <v>18.983957219251337</v>
      </c>
      <c r="G53" s="574">
        <v>1.8716577540106951</v>
      </c>
      <c r="H53" s="575">
        <v>94.652406417112303</v>
      </c>
      <c r="I53" s="576">
        <v>3.4759358288770055</v>
      </c>
      <c r="J53" s="576">
        <v>0</v>
      </c>
      <c r="K53" s="574">
        <v>1.8716577540106951</v>
      </c>
      <c r="L53" s="577">
        <v>26.737967914438503</v>
      </c>
    </row>
    <row r="54" spans="1:12" s="560" customFormat="1" ht="12.75" x14ac:dyDescent="0.2">
      <c r="A54" s="571" t="s">
        <v>2243</v>
      </c>
      <c r="B54" s="572" t="s">
        <v>2244</v>
      </c>
      <c r="C54" s="573">
        <v>1696</v>
      </c>
      <c r="D54" s="574">
        <v>3.9545990566037736</v>
      </c>
      <c r="E54" s="575">
        <v>92.09905660377359</v>
      </c>
      <c r="F54" s="576">
        <v>7.1933962264150946</v>
      </c>
      <c r="G54" s="574">
        <v>0.70754716981132082</v>
      </c>
      <c r="H54" s="575">
        <v>99.29245283018868</v>
      </c>
      <c r="I54" s="576">
        <v>0.23584905660377359</v>
      </c>
      <c r="J54" s="576">
        <v>0</v>
      </c>
      <c r="K54" s="574">
        <v>0.47169811320754718</v>
      </c>
      <c r="L54" s="577">
        <v>35.731132075471699</v>
      </c>
    </row>
    <row r="55" spans="1:12" s="560" customFormat="1" ht="12.75" x14ac:dyDescent="0.2">
      <c r="A55" s="571" t="s">
        <v>2245</v>
      </c>
      <c r="B55" s="572" t="s">
        <v>2246</v>
      </c>
      <c r="C55" s="573">
        <v>4655</v>
      </c>
      <c r="D55" s="574">
        <v>4.5593984962406013</v>
      </c>
      <c r="E55" s="575">
        <v>90.418904403866804</v>
      </c>
      <c r="F55" s="576">
        <v>8.9795918367346932</v>
      </c>
      <c r="G55" s="574">
        <v>0.60150375939849632</v>
      </c>
      <c r="H55" s="575">
        <v>98.796992481203006</v>
      </c>
      <c r="I55" s="576">
        <v>0.34371643394199786</v>
      </c>
      <c r="J55" s="576">
        <v>0</v>
      </c>
      <c r="K55" s="574">
        <v>0.85929108485499461</v>
      </c>
      <c r="L55" s="577">
        <v>30.569280343716432</v>
      </c>
    </row>
    <row r="56" spans="1:12" s="560" customFormat="1" ht="12.75" x14ac:dyDescent="0.2">
      <c r="A56" s="571" t="s">
        <v>2247</v>
      </c>
      <c r="B56" s="572" t="s">
        <v>2248</v>
      </c>
      <c r="C56" s="573">
        <v>2425</v>
      </c>
      <c r="D56" s="574">
        <v>3.2738144329896905</v>
      </c>
      <c r="E56" s="575">
        <v>87.75257731958763</v>
      </c>
      <c r="F56" s="576">
        <v>11.463917525773196</v>
      </c>
      <c r="G56" s="574">
        <v>0.78350515463917525</v>
      </c>
      <c r="H56" s="575">
        <v>97.030927835051557</v>
      </c>
      <c r="I56" s="576">
        <v>0.12371134020618556</v>
      </c>
      <c r="J56" s="576">
        <v>4.1237113402061855E-2</v>
      </c>
      <c r="K56" s="574">
        <v>2.804123711340206</v>
      </c>
      <c r="L56" s="577">
        <v>16.453608247422679</v>
      </c>
    </row>
    <row r="57" spans="1:12" s="560" customFormat="1" ht="12.75" x14ac:dyDescent="0.2">
      <c r="A57" s="571" t="s">
        <v>2249</v>
      </c>
      <c r="B57" s="572" t="s">
        <v>2250</v>
      </c>
      <c r="C57" s="573">
        <v>152</v>
      </c>
      <c r="D57" s="574">
        <v>10.151315789473685</v>
      </c>
      <c r="E57" s="575">
        <v>77.631578947368425</v>
      </c>
      <c r="F57" s="576">
        <v>17.763157894736842</v>
      </c>
      <c r="G57" s="574">
        <v>4.6052631578947363</v>
      </c>
      <c r="H57" s="575">
        <v>90.131578947368425</v>
      </c>
      <c r="I57" s="576">
        <v>5.2631578947368416</v>
      </c>
      <c r="J57" s="576">
        <v>0.6578947368421052</v>
      </c>
      <c r="K57" s="574">
        <v>3.9473684210526314</v>
      </c>
      <c r="L57" s="577">
        <v>17.105263157894736</v>
      </c>
    </row>
    <row r="58" spans="1:12" s="560" customFormat="1" ht="12.75" x14ac:dyDescent="0.2">
      <c r="A58" s="571" t="s">
        <v>2251</v>
      </c>
      <c r="B58" s="572" t="s">
        <v>2252</v>
      </c>
      <c r="C58" s="573">
        <v>641</v>
      </c>
      <c r="D58" s="574">
        <v>5.948517940717629</v>
      </c>
      <c r="E58" s="575">
        <v>80.655226209048365</v>
      </c>
      <c r="F58" s="576">
        <v>17.004680187207487</v>
      </c>
      <c r="G58" s="574">
        <v>2.3400936037441498</v>
      </c>
      <c r="H58" s="575">
        <v>96.411856474258968</v>
      </c>
      <c r="I58" s="576">
        <v>2.6521060842433699</v>
      </c>
      <c r="J58" s="576">
        <v>0.15600624024960999</v>
      </c>
      <c r="K58" s="574">
        <v>0.62402496099843996</v>
      </c>
      <c r="L58" s="577">
        <v>13.416536661466457</v>
      </c>
    </row>
    <row r="59" spans="1:12" s="560" customFormat="1" ht="12.75" x14ac:dyDescent="0.2">
      <c r="A59" s="571" t="s">
        <v>2253</v>
      </c>
      <c r="B59" s="572" t="s">
        <v>2254</v>
      </c>
      <c r="C59" s="573">
        <v>3804</v>
      </c>
      <c r="D59" s="574">
        <v>4.5073606729758149</v>
      </c>
      <c r="E59" s="575">
        <v>85.042060988433235</v>
      </c>
      <c r="F59" s="576">
        <v>13.564668769716087</v>
      </c>
      <c r="G59" s="574">
        <v>1.3932702418506835</v>
      </c>
      <c r="H59" s="575">
        <v>95.872765509989492</v>
      </c>
      <c r="I59" s="576">
        <v>1.9190325972660356</v>
      </c>
      <c r="J59" s="576">
        <v>0.13144058885383808</v>
      </c>
      <c r="K59" s="574">
        <v>2.0504731861198739</v>
      </c>
      <c r="L59" s="577">
        <v>19.952681388012618</v>
      </c>
    </row>
    <row r="60" spans="1:12" s="560" customFormat="1" ht="12.75" x14ac:dyDescent="0.2">
      <c r="A60" s="571" t="s">
        <v>2255</v>
      </c>
      <c r="B60" s="572" t="s">
        <v>2256</v>
      </c>
      <c r="C60" s="573">
        <v>116</v>
      </c>
      <c r="D60" s="574">
        <v>21.698275862068964</v>
      </c>
      <c r="E60" s="575">
        <v>31.896551724137932</v>
      </c>
      <c r="F60" s="576">
        <v>45.689655172413794</v>
      </c>
      <c r="G60" s="574">
        <v>22.413793103448278</v>
      </c>
      <c r="H60" s="575">
        <v>95.689655172413794</v>
      </c>
      <c r="I60" s="576">
        <v>1.7241379310344827</v>
      </c>
      <c r="J60" s="576">
        <v>0</v>
      </c>
      <c r="K60" s="574">
        <v>2.5862068965517242</v>
      </c>
      <c r="L60" s="577">
        <v>41.379310344827587</v>
      </c>
    </row>
    <row r="61" spans="1:12" s="560" customFormat="1" ht="12.75" x14ac:dyDescent="0.2">
      <c r="A61" s="571" t="s">
        <v>2257</v>
      </c>
      <c r="B61" s="572" t="s">
        <v>2258</v>
      </c>
      <c r="C61" s="573">
        <v>690</v>
      </c>
      <c r="D61" s="574">
        <v>10.959420289855073</v>
      </c>
      <c r="E61" s="575">
        <v>57.681159420289852</v>
      </c>
      <c r="F61" s="576">
        <v>35.797101449275367</v>
      </c>
      <c r="G61" s="574">
        <v>6.5217391304347823</v>
      </c>
      <c r="H61" s="575">
        <v>97.971014492753625</v>
      </c>
      <c r="I61" s="576">
        <v>1.0144927536231882</v>
      </c>
      <c r="J61" s="576">
        <v>0.14492753623188406</v>
      </c>
      <c r="K61" s="574">
        <v>0.86956521739130432</v>
      </c>
      <c r="L61" s="577">
        <v>24.20289855072464</v>
      </c>
    </row>
    <row r="62" spans="1:12" s="560" customFormat="1" ht="12.75" x14ac:dyDescent="0.2">
      <c r="A62" s="571" t="s">
        <v>2259</v>
      </c>
      <c r="B62" s="572" t="s">
        <v>2260</v>
      </c>
      <c r="C62" s="573">
        <v>778</v>
      </c>
      <c r="D62" s="574">
        <v>6.3444730077120823</v>
      </c>
      <c r="E62" s="575">
        <v>79.434447300771211</v>
      </c>
      <c r="F62" s="576">
        <v>17.480719794344473</v>
      </c>
      <c r="G62" s="574">
        <v>3.0848329048843186</v>
      </c>
      <c r="H62" s="575">
        <v>99.100257069408741</v>
      </c>
      <c r="I62" s="576">
        <v>0.25706940874035988</v>
      </c>
      <c r="J62" s="576">
        <v>0</v>
      </c>
      <c r="K62" s="574">
        <v>0.38560411311053983</v>
      </c>
      <c r="L62" s="577">
        <v>39.074550128534703</v>
      </c>
    </row>
    <row r="63" spans="1:12" s="560" customFormat="1" ht="12.75" x14ac:dyDescent="0.2">
      <c r="A63" s="571" t="s">
        <v>2261</v>
      </c>
      <c r="B63" s="572" t="s">
        <v>2262</v>
      </c>
      <c r="C63" s="573">
        <v>1292</v>
      </c>
      <c r="D63" s="574">
        <v>5.2020123839009287</v>
      </c>
      <c r="E63" s="575">
        <v>84.442724458204339</v>
      </c>
      <c r="F63" s="576">
        <v>13.312693498452013</v>
      </c>
      <c r="G63" s="574">
        <v>2.244582043343653</v>
      </c>
      <c r="H63" s="575">
        <v>99.226006191950461</v>
      </c>
      <c r="I63" s="576">
        <v>0.30959752321981426</v>
      </c>
      <c r="J63" s="576">
        <v>0.23219814241486067</v>
      </c>
      <c r="K63" s="574">
        <v>0.23219814241486067</v>
      </c>
      <c r="L63" s="577">
        <v>24.767801857585141</v>
      </c>
    </row>
    <row r="64" spans="1:12" s="560" customFormat="1" ht="12.75" x14ac:dyDescent="0.2">
      <c r="A64" s="571" t="s">
        <v>2263</v>
      </c>
      <c r="B64" s="572" t="s">
        <v>2264</v>
      </c>
      <c r="C64" s="573">
        <v>3138</v>
      </c>
      <c r="D64" s="574">
        <v>5.4553855959209692</v>
      </c>
      <c r="E64" s="575">
        <v>81.389420012746967</v>
      </c>
      <c r="F64" s="576">
        <v>16.02931803696622</v>
      </c>
      <c r="G64" s="574">
        <v>2.581261950286807</v>
      </c>
      <c r="H64" s="575">
        <v>99.553855959209699</v>
      </c>
      <c r="I64" s="576">
        <v>0.19120458891013384</v>
      </c>
      <c r="J64" s="576">
        <v>3.1867431485022309E-2</v>
      </c>
      <c r="K64" s="574">
        <v>0.22307202039515617</v>
      </c>
      <c r="L64" s="577">
        <v>29.987253027405991</v>
      </c>
    </row>
    <row r="65" spans="1:12" x14ac:dyDescent="0.2">
      <c r="A65" s="571" t="s">
        <v>2265</v>
      </c>
      <c r="B65" s="572" t="s">
        <v>2266</v>
      </c>
      <c r="C65" s="573">
        <v>717</v>
      </c>
      <c r="D65" s="574">
        <v>6.0892608089260811</v>
      </c>
      <c r="E65" s="575">
        <v>77.963737796373778</v>
      </c>
      <c r="F65" s="576">
        <v>20.223152022315201</v>
      </c>
      <c r="G65" s="574">
        <v>1.813110181311018</v>
      </c>
      <c r="H65" s="575">
        <v>99.442119944211996</v>
      </c>
      <c r="I65" s="576">
        <v>0</v>
      </c>
      <c r="J65" s="576">
        <v>0</v>
      </c>
      <c r="K65" s="574">
        <v>0.55788005578800559</v>
      </c>
      <c r="L65" s="577">
        <v>22.315202231520225</v>
      </c>
    </row>
    <row r="66" spans="1:12" x14ac:dyDescent="0.2">
      <c r="A66" s="571" t="s">
        <v>2267</v>
      </c>
      <c r="B66" s="572" t="s">
        <v>2268</v>
      </c>
      <c r="C66" s="573">
        <v>91</v>
      </c>
      <c r="D66" s="574">
        <v>6.5164835164835164</v>
      </c>
      <c r="E66" s="575">
        <v>91.208791208791212</v>
      </c>
      <c r="F66" s="576">
        <v>6.593406593406594</v>
      </c>
      <c r="G66" s="574">
        <v>2.197802197802198</v>
      </c>
      <c r="H66" s="575">
        <v>98.901098901098905</v>
      </c>
      <c r="I66" s="576">
        <v>1.098901098901099</v>
      </c>
      <c r="J66" s="576">
        <v>0</v>
      </c>
      <c r="K66" s="574">
        <v>0</v>
      </c>
      <c r="L66" s="577">
        <v>69.230769230769226</v>
      </c>
    </row>
    <row r="67" spans="1:12" x14ac:dyDescent="0.2">
      <c r="A67" s="571" t="s">
        <v>2269</v>
      </c>
      <c r="B67" s="572" t="s">
        <v>2270</v>
      </c>
      <c r="C67" s="573">
        <v>12303</v>
      </c>
      <c r="D67" s="574">
        <v>3.619848817361619</v>
      </c>
      <c r="E67" s="575">
        <v>92.993578801918233</v>
      </c>
      <c r="F67" s="576">
        <v>6.1367146224498095</v>
      </c>
      <c r="G67" s="574">
        <v>0.86970657563195974</v>
      </c>
      <c r="H67" s="575">
        <v>99.699260343005776</v>
      </c>
      <c r="I67" s="576">
        <v>0.121921482565228</v>
      </c>
      <c r="J67" s="576">
        <v>1.625619767536373E-2</v>
      </c>
      <c r="K67" s="574">
        <v>0.16256197675363732</v>
      </c>
      <c r="L67" s="577">
        <v>20.726652036088758</v>
      </c>
    </row>
    <row r="68" spans="1:12" x14ac:dyDescent="0.2">
      <c r="A68" s="571" t="s">
        <v>2271</v>
      </c>
      <c r="B68" s="572" t="s">
        <v>2272</v>
      </c>
      <c r="C68" s="573">
        <v>3955</v>
      </c>
      <c r="D68" s="574">
        <v>4.7107458912768649</v>
      </c>
      <c r="E68" s="575">
        <v>85.031605562579017</v>
      </c>
      <c r="F68" s="576">
        <v>12.667509481668773</v>
      </c>
      <c r="G68" s="574">
        <v>2.3008849557522124</v>
      </c>
      <c r="H68" s="575">
        <v>97.876106194690266</v>
      </c>
      <c r="I68" s="576">
        <v>0.78381795195954485</v>
      </c>
      <c r="J68" s="576">
        <v>0.40455120101137798</v>
      </c>
      <c r="K68" s="574">
        <v>0.93552465233881166</v>
      </c>
      <c r="L68" s="577">
        <v>23.008849557522122</v>
      </c>
    </row>
    <row r="69" spans="1:12" x14ac:dyDescent="0.2">
      <c r="A69" s="571" t="s">
        <v>2273</v>
      </c>
      <c r="B69" s="572" t="s">
        <v>2274</v>
      </c>
      <c r="C69" s="573">
        <v>40</v>
      </c>
      <c r="D69" s="574">
        <v>8.2750000000000004</v>
      </c>
      <c r="E69" s="575">
        <v>100</v>
      </c>
      <c r="F69" s="576">
        <v>0</v>
      </c>
      <c r="G69" s="574">
        <v>0</v>
      </c>
      <c r="H69" s="575">
        <v>97.5</v>
      </c>
      <c r="I69" s="576">
        <v>2.5</v>
      </c>
      <c r="J69" s="576">
        <v>0</v>
      </c>
      <c r="K69" s="574">
        <v>0</v>
      </c>
      <c r="L69" s="577">
        <v>72.5</v>
      </c>
    </row>
    <row r="70" spans="1:12" x14ac:dyDescent="0.2">
      <c r="A70" s="571" t="s">
        <v>2275</v>
      </c>
      <c r="B70" s="572" t="s">
        <v>2276</v>
      </c>
      <c r="C70" s="573">
        <v>977</v>
      </c>
      <c r="D70" s="574">
        <v>6.6264073694984651</v>
      </c>
      <c r="E70" s="575">
        <v>47.082906857727735</v>
      </c>
      <c r="F70" s="576">
        <v>42.988741044012286</v>
      </c>
      <c r="G70" s="574">
        <v>9.92835209825998</v>
      </c>
      <c r="H70" s="575">
        <v>72.159672466734904</v>
      </c>
      <c r="I70" s="576">
        <v>3.3776867963152504</v>
      </c>
      <c r="J70" s="576">
        <v>15.148413510747186</v>
      </c>
      <c r="K70" s="574">
        <v>9.3142272262026609</v>
      </c>
      <c r="L70" s="577">
        <v>16.376663254861825</v>
      </c>
    </row>
    <row r="71" spans="1:12" x14ac:dyDescent="0.2">
      <c r="A71" s="571" t="s">
        <v>2277</v>
      </c>
      <c r="B71" s="572" t="s">
        <v>2278</v>
      </c>
      <c r="C71" s="573">
        <v>6335</v>
      </c>
      <c r="D71" s="574">
        <v>5.4052091554853989</v>
      </c>
      <c r="E71" s="575">
        <v>79.668508287292809</v>
      </c>
      <c r="F71" s="576">
        <v>18.816101026045779</v>
      </c>
      <c r="G71" s="574">
        <v>1.5153906866614049</v>
      </c>
      <c r="H71" s="575">
        <v>95.769534333070254</v>
      </c>
      <c r="I71" s="576">
        <v>1.1365430149960536</v>
      </c>
      <c r="J71" s="576">
        <v>6.314127861089186E-2</v>
      </c>
      <c r="K71" s="574">
        <v>2.7624309392265194</v>
      </c>
      <c r="L71" s="577">
        <v>8.3188634569850031</v>
      </c>
    </row>
    <row r="72" spans="1:12" x14ac:dyDescent="0.2">
      <c r="A72" s="571" t="s">
        <v>2279</v>
      </c>
      <c r="B72" s="572" t="s">
        <v>2280</v>
      </c>
      <c r="C72" s="573">
        <v>670</v>
      </c>
      <c r="D72" s="574">
        <v>5.0402985074626869</v>
      </c>
      <c r="E72" s="575">
        <v>77.014925373134318</v>
      </c>
      <c r="F72" s="576">
        <v>18.955223880597014</v>
      </c>
      <c r="G72" s="574">
        <v>4.0298507462686564</v>
      </c>
      <c r="H72" s="575">
        <v>95.223880597014926</v>
      </c>
      <c r="I72" s="576">
        <v>2.0895522388059704</v>
      </c>
      <c r="J72" s="576">
        <v>0.74626865671641784</v>
      </c>
      <c r="K72" s="574">
        <v>1.9402985074626864</v>
      </c>
      <c r="L72" s="577">
        <v>9.1044776119402986</v>
      </c>
    </row>
    <row r="73" spans="1:12" x14ac:dyDescent="0.2">
      <c r="A73" s="571" t="s">
        <v>2281</v>
      </c>
      <c r="B73" s="572" t="s">
        <v>2282</v>
      </c>
      <c r="C73" s="573">
        <v>9998</v>
      </c>
      <c r="D73" s="574">
        <v>4.283156631326265</v>
      </c>
      <c r="E73" s="575">
        <v>82.116423284656932</v>
      </c>
      <c r="F73" s="576">
        <v>14.132826565313062</v>
      </c>
      <c r="G73" s="574">
        <v>3.7507501500300058</v>
      </c>
      <c r="H73" s="575">
        <v>97.11942388477695</v>
      </c>
      <c r="I73" s="576">
        <v>0.91018203640728157</v>
      </c>
      <c r="J73" s="576">
        <v>0.26005201040208037</v>
      </c>
      <c r="K73" s="574">
        <v>1.7103420684136827</v>
      </c>
      <c r="L73" s="577">
        <v>12.54250850170034</v>
      </c>
    </row>
    <row r="74" spans="1:12" x14ac:dyDescent="0.2">
      <c r="A74" s="571" t="s">
        <v>2283</v>
      </c>
      <c r="B74" s="572" t="s">
        <v>2284</v>
      </c>
      <c r="C74" s="573">
        <v>2847</v>
      </c>
      <c r="D74" s="574">
        <v>4.0828942746750965</v>
      </c>
      <c r="E74" s="575">
        <v>71.689497716894977</v>
      </c>
      <c r="F74" s="576">
        <v>23.357920618194591</v>
      </c>
      <c r="G74" s="574">
        <v>4.9525816649104319</v>
      </c>
      <c r="H74" s="575">
        <v>95.012293642430635</v>
      </c>
      <c r="I74" s="576">
        <v>2.9855988760098349</v>
      </c>
      <c r="J74" s="576">
        <v>0.38637161924833158</v>
      </c>
      <c r="K74" s="574">
        <v>1.5806111696522658</v>
      </c>
      <c r="L74" s="577">
        <v>26.694766420793819</v>
      </c>
    </row>
    <row r="75" spans="1:12" x14ac:dyDescent="0.2">
      <c r="A75" s="571" t="s">
        <v>2285</v>
      </c>
      <c r="B75" s="572" t="s">
        <v>2286</v>
      </c>
      <c r="C75" s="573">
        <v>4648</v>
      </c>
      <c r="D75" s="574">
        <v>5.0032271944922551</v>
      </c>
      <c r="E75" s="575">
        <v>76.592082616178999</v>
      </c>
      <c r="F75" s="576">
        <v>21.342512908777969</v>
      </c>
      <c r="G75" s="574">
        <v>2.0654044750430294</v>
      </c>
      <c r="H75" s="575">
        <v>97.590361445783131</v>
      </c>
      <c r="I75" s="576">
        <v>1.0327022375215147</v>
      </c>
      <c r="J75" s="576">
        <v>0.19363166953528399</v>
      </c>
      <c r="K75" s="574">
        <v>1.1833046471600688</v>
      </c>
      <c r="L75" s="577">
        <v>16.781411359724611</v>
      </c>
    </row>
    <row r="76" spans="1:12" x14ac:dyDescent="0.2">
      <c r="A76" s="571" t="s">
        <v>2287</v>
      </c>
      <c r="B76" s="572" t="s">
        <v>2288</v>
      </c>
      <c r="C76" s="573">
        <v>1578</v>
      </c>
      <c r="D76" s="574">
        <v>12.961343472750317</v>
      </c>
      <c r="E76" s="575">
        <v>50.697084917617239</v>
      </c>
      <c r="F76" s="576">
        <v>31.051964512040559</v>
      </c>
      <c r="G76" s="574">
        <v>18.250950570342205</v>
      </c>
      <c r="H76" s="575">
        <v>91.698352344740172</v>
      </c>
      <c r="I76" s="576">
        <v>5.8301647655259821</v>
      </c>
      <c r="J76" s="576">
        <v>1.0139416983523446</v>
      </c>
      <c r="K76" s="574">
        <v>1.394169835234474</v>
      </c>
      <c r="L76" s="577">
        <v>33.967046894803552</v>
      </c>
    </row>
    <row r="77" spans="1:12" x14ac:dyDescent="0.2">
      <c r="A77" s="571" t="s">
        <v>2289</v>
      </c>
      <c r="B77" s="572" t="s">
        <v>2290</v>
      </c>
      <c r="C77" s="573">
        <v>118</v>
      </c>
      <c r="D77" s="574">
        <v>10.466101694915254</v>
      </c>
      <c r="E77" s="575">
        <v>63.559322033898304</v>
      </c>
      <c r="F77" s="576">
        <v>21.1864406779661</v>
      </c>
      <c r="G77" s="574">
        <v>15.254237288135593</v>
      </c>
      <c r="H77" s="575">
        <v>81.355932203389841</v>
      </c>
      <c r="I77" s="576">
        <v>11.864406779661017</v>
      </c>
      <c r="J77" s="576">
        <v>3.3898305084745761</v>
      </c>
      <c r="K77" s="574">
        <v>3.3898305084745761</v>
      </c>
      <c r="L77" s="577">
        <v>44.067796610169488</v>
      </c>
    </row>
    <row r="78" spans="1:12" x14ac:dyDescent="0.2">
      <c r="A78" s="571" t="s">
        <v>2291</v>
      </c>
      <c r="B78" s="572" t="s">
        <v>2292</v>
      </c>
      <c r="C78" s="573">
        <v>1160</v>
      </c>
      <c r="D78" s="574">
        <v>9.6008620689655171</v>
      </c>
      <c r="E78" s="575">
        <v>41.03448275862069</v>
      </c>
      <c r="F78" s="576">
        <v>35.172413793103445</v>
      </c>
      <c r="G78" s="574">
        <v>23.793103448275861</v>
      </c>
      <c r="H78" s="575">
        <v>86.637931034482762</v>
      </c>
      <c r="I78" s="576">
        <v>5.5172413793103452</v>
      </c>
      <c r="J78" s="576">
        <v>3.4482758620689653</v>
      </c>
      <c r="K78" s="574">
        <v>4.2241379310344831</v>
      </c>
      <c r="L78" s="577">
        <v>35.862068965517238</v>
      </c>
    </row>
    <row r="79" spans="1:12" x14ac:dyDescent="0.2">
      <c r="A79" s="571" t="s">
        <v>2293</v>
      </c>
      <c r="B79" s="572" t="s">
        <v>2294</v>
      </c>
      <c r="C79" s="573">
        <v>231</v>
      </c>
      <c r="D79" s="574">
        <v>10.207792207792208</v>
      </c>
      <c r="E79" s="575">
        <v>19.913419913419915</v>
      </c>
      <c r="F79" s="576">
        <v>18.614718614718615</v>
      </c>
      <c r="G79" s="574">
        <v>61.471861471861466</v>
      </c>
      <c r="H79" s="575">
        <v>96.53679653679653</v>
      </c>
      <c r="I79" s="576">
        <v>3.0303030303030303</v>
      </c>
      <c r="J79" s="576">
        <v>0</v>
      </c>
      <c r="K79" s="574">
        <v>0.4329004329004329</v>
      </c>
      <c r="L79" s="577">
        <v>57.142857142857139</v>
      </c>
    </row>
    <row r="80" spans="1:12" x14ac:dyDescent="0.2">
      <c r="A80" s="571" t="s">
        <v>2295</v>
      </c>
      <c r="B80" s="572" t="s">
        <v>2296</v>
      </c>
      <c r="C80" s="573">
        <v>2505</v>
      </c>
      <c r="D80" s="574">
        <v>9.7548902195608775</v>
      </c>
      <c r="E80" s="575">
        <v>100</v>
      </c>
      <c r="F80" s="576">
        <v>0</v>
      </c>
      <c r="G80" s="574">
        <v>0</v>
      </c>
      <c r="H80" s="575">
        <v>39.920159680638726</v>
      </c>
      <c r="I80" s="576">
        <v>15.68862275449102</v>
      </c>
      <c r="J80" s="576">
        <v>34.331337325349303</v>
      </c>
      <c r="K80" s="574">
        <v>9.8602794411177648</v>
      </c>
      <c r="L80" s="577">
        <v>14.850299401197606</v>
      </c>
    </row>
    <row r="81" spans="1:12" x14ac:dyDescent="0.2">
      <c r="A81" s="571" t="s">
        <v>2297</v>
      </c>
      <c r="B81" s="572" t="s">
        <v>2298</v>
      </c>
      <c r="C81" s="573">
        <v>5001</v>
      </c>
      <c r="D81" s="574">
        <v>9.1085782843431318</v>
      </c>
      <c r="E81" s="575">
        <v>34.793041391721658</v>
      </c>
      <c r="F81" s="576">
        <v>25.19496100779844</v>
      </c>
      <c r="G81" s="574">
        <v>40.011997600479901</v>
      </c>
      <c r="H81" s="575">
        <v>82.3635272945411</v>
      </c>
      <c r="I81" s="576">
        <v>3.2993401319736058</v>
      </c>
      <c r="J81" s="576">
        <v>6.2787442511497709</v>
      </c>
      <c r="K81" s="574">
        <v>7.9384123175364936</v>
      </c>
      <c r="L81" s="577">
        <v>8.4583083383323334</v>
      </c>
    </row>
    <row r="82" spans="1:12" x14ac:dyDescent="0.2">
      <c r="A82" s="571" t="s">
        <v>2299</v>
      </c>
      <c r="B82" s="572" t="s">
        <v>2300</v>
      </c>
      <c r="C82" s="573">
        <v>1717</v>
      </c>
      <c r="D82" s="574">
        <v>6.8642981945253352</v>
      </c>
      <c r="E82" s="575">
        <v>55.736750145602798</v>
      </c>
      <c r="F82" s="576">
        <v>35.527082119976704</v>
      </c>
      <c r="G82" s="574">
        <v>8.7361677344205013</v>
      </c>
      <c r="H82" s="575">
        <v>79.382644146767618</v>
      </c>
      <c r="I82" s="576">
        <v>3.9603960396039604</v>
      </c>
      <c r="J82" s="576">
        <v>1.92195690157251</v>
      </c>
      <c r="K82" s="574">
        <v>14.560279557367501</v>
      </c>
      <c r="L82" s="577">
        <v>13.395457192778101</v>
      </c>
    </row>
    <row r="83" spans="1:12" x14ac:dyDescent="0.2">
      <c r="A83" s="571" t="s">
        <v>2301</v>
      </c>
      <c r="B83" s="572" t="s">
        <v>2302</v>
      </c>
      <c r="C83" s="573">
        <v>5456</v>
      </c>
      <c r="D83" s="574">
        <v>8.4934017595307925</v>
      </c>
      <c r="E83" s="575">
        <v>29.802052785923756</v>
      </c>
      <c r="F83" s="576">
        <v>47.250733137829911</v>
      </c>
      <c r="G83" s="574">
        <v>22.947214076246333</v>
      </c>
      <c r="H83" s="575">
        <v>63.141495601173027</v>
      </c>
      <c r="I83" s="576">
        <v>5.846774193548387</v>
      </c>
      <c r="J83" s="576">
        <v>22.342375366568916</v>
      </c>
      <c r="K83" s="574">
        <v>8.6326979472140764</v>
      </c>
      <c r="L83" s="577">
        <v>15.707478005865102</v>
      </c>
    </row>
    <row r="84" spans="1:12" x14ac:dyDescent="0.2">
      <c r="A84" s="571" t="s">
        <v>2303</v>
      </c>
      <c r="B84" s="572" t="s">
        <v>2304</v>
      </c>
      <c r="C84" s="573">
        <v>2629</v>
      </c>
      <c r="D84" s="574">
        <v>13.240775960441232</v>
      </c>
      <c r="E84" s="575">
        <v>26.816279954355267</v>
      </c>
      <c r="F84" s="576">
        <v>37.88512742487638</v>
      </c>
      <c r="G84" s="574">
        <v>35.298592620768353</v>
      </c>
      <c r="H84" s="575">
        <v>60.365157854697607</v>
      </c>
      <c r="I84" s="576">
        <v>11.715481171548117</v>
      </c>
      <c r="J84" s="576">
        <v>13.236972232788133</v>
      </c>
      <c r="K84" s="574">
        <v>14.568276911373147</v>
      </c>
      <c r="L84" s="577">
        <v>12.476226702168125</v>
      </c>
    </row>
    <row r="85" spans="1:12" x14ac:dyDescent="0.2">
      <c r="A85" s="571" t="s">
        <v>2305</v>
      </c>
      <c r="B85" s="572" t="s">
        <v>2306</v>
      </c>
      <c r="C85" s="573">
        <v>15367</v>
      </c>
      <c r="D85" s="574">
        <v>9.7340404763454149</v>
      </c>
      <c r="E85" s="575">
        <v>38.309364222034233</v>
      </c>
      <c r="F85" s="576">
        <v>39.539272466974687</v>
      </c>
      <c r="G85" s="574">
        <v>22.151363310991083</v>
      </c>
      <c r="H85" s="575">
        <v>64.228541680223856</v>
      </c>
      <c r="I85" s="576">
        <v>4.3079325828073145</v>
      </c>
      <c r="J85" s="576">
        <v>17.316327194637861</v>
      </c>
      <c r="K85" s="574">
        <v>14.069109129953796</v>
      </c>
      <c r="L85" s="577">
        <v>8.3881043795145445</v>
      </c>
    </row>
    <row r="86" spans="1:12" x14ac:dyDescent="0.2">
      <c r="A86" s="571" t="s">
        <v>2307</v>
      </c>
      <c r="B86" s="572" t="s">
        <v>2308</v>
      </c>
      <c r="C86" s="573">
        <v>9708</v>
      </c>
      <c r="D86" s="574">
        <v>8.7597857437165221</v>
      </c>
      <c r="E86" s="575">
        <v>45.745776679027607</v>
      </c>
      <c r="F86" s="576">
        <v>39.112072517511329</v>
      </c>
      <c r="G86" s="574">
        <v>15.142150803461064</v>
      </c>
      <c r="H86" s="575">
        <v>80.665430572723523</v>
      </c>
      <c r="I86" s="576">
        <v>4.8001648125257521</v>
      </c>
      <c r="J86" s="576">
        <v>4.2336217552533997</v>
      </c>
      <c r="K86" s="574">
        <v>10.249278945199835</v>
      </c>
      <c r="L86" s="577">
        <v>8.5702513391017714</v>
      </c>
    </row>
    <row r="87" spans="1:12" x14ac:dyDescent="0.2">
      <c r="A87" s="571" t="s">
        <v>2309</v>
      </c>
      <c r="B87" s="572" t="s">
        <v>2310</v>
      </c>
      <c r="C87" s="573">
        <v>2489</v>
      </c>
      <c r="D87" s="574">
        <v>6.5632784250703091</v>
      </c>
      <c r="E87" s="575">
        <v>71.434310968260348</v>
      </c>
      <c r="F87" s="576">
        <v>20.289272800321413</v>
      </c>
      <c r="G87" s="574">
        <v>8.2764162314182403</v>
      </c>
      <c r="H87" s="575">
        <v>93.451185214945767</v>
      </c>
      <c r="I87" s="576">
        <v>1.687424668541583</v>
      </c>
      <c r="J87" s="576">
        <v>0.56247488951386093</v>
      </c>
      <c r="K87" s="574">
        <v>4.2587384491763762</v>
      </c>
      <c r="L87" s="577">
        <v>14.021695460024105</v>
      </c>
    </row>
    <row r="88" spans="1:12" x14ac:dyDescent="0.2">
      <c r="A88" s="571" t="s">
        <v>2311</v>
      </c>
      <c r="B88" s="572" t="s">
        <v>2312</v>
      </c>
      <c r="C88" s="573">
        <v>1056</v>
      </c>
      <c r="D88" s="574">
        <v>8.9450757575757578</v>
      </c>
      <c r="E88" s="575">
        <v>39.204545454545453</v>
      </c>
      <c r="F88" s="576">
        <v>45.928030303030305</v>
      </c>
      <c r="G88" s="574">
        <v>14.867424242424242</v>
      </c>
      <c r="H88" s="575">
        <v>83.806818181818173</v>
      </c>
      <c r="I88" s="576">
        <v>5.3977272727272725</v>
      </c>
      <c r="J88" s="576">
        <v>6.7234848484848477</v>
      </c>
      <c r="K88" s="574">
        <v>4.0719696969696972</v>
      </c>
      <c r="L88" s="577">
        <v>21.496212121212121</v>
      </c>
    </row>
    <row r="89" spans="1:12" x14ac:dyDescent="0.2">
      <c r="A89" s="571" t="s">
        <v>2313</v>
      </c>
      <c r="B89" s="572" t="s">
        <v>2314</v>
      </c>
      <c r="C89" s="573">
        <v>2357</v>
      </c>
      <c r="D89" s="574">
        <v>9.4773016546457356</v>
      </c>
      <c r="E89" s="575">
        <v>46.499787865931268</v>
      </c>
      <c r="F89" s="576">
        <v>35.511243105642762</v>
      </c>
      <c r="G89" s="574">
        <v>17.988969028425966</v>
      </c>
      <c r="H89" s="575">
        <v>76.240984302078914</v>
      </c>
      <c r="I89" s="576">
        <v>12.515910055154858</v>
      </c>
      <c r="J89" s="576">
        <v>4.5820958845990667</v>
      </c>
      <c r="K89" s="574">
        <v>6.5761561306745859</v>
      </c>
      <c r="L89" s="577">
        <v>13.109885447602885</v>
      </c>
    </row>
    <row r="90" spans="1:12" x14ac:dyDescent="0.2">
      <c r="A90" s="571" t="s">
        <v>2315</v>
      </c>
      <c r="B90" s="572" t="s">
        <v>2316</v>
      </c>
      <c r="C90" s="573">
        <v>15476</v>
      </c>
      <c r="D90" s="574">
        <v>6.5975058154561905</v>
      </c>
      <c r="E90" s="575">
        <v>58.99457224088912</v>
      </c>
      <c r="F90" s="576">
        <v>30.847764280175756</v>
      </c>
      <c r="G90" s="574">
        <v>10.157663478935126</v>
      </c>
      <c r="H90" s="575">
        <v>81.649004910829674</v>
      </c>
      <c r="I90" s="576">
        <v>2.5135693977772036</v>
      </c>
      <c r="J90" s="576">
        <v>5.5117601447402427</v>
      </c>
      <c r="K90" s="574">
        <v>10.273972602739725</v>
      </c>
      <c r="L90" s="577">
        <v>10.474282760403204</v>
      </c>
    </row>
    <row r="91" spans="1:12" x14ac:dyDescent="0.2">
      <c r="A91" s="571" t="s">
        <v>2317</v>
      </c>
      <c r="B91" s="572" t="s">
        <v>2318</v>
      </c>
      <c r="C91" s="573">
        <v>2669</v>
      </c>
      <c r="D91" s="574">
        <v>2.4481079055826154</v>
      </c>
      <c r="E91" s="575">
        <v>100</v>
      </c>
      <c r="F91" s="576">
        <v>0</v>
      </c>
      <c r="G91" s="574">
        <v>0</v>
      </c>
      <c r="H91" s="575">
        <v>0</v>
      </c>
      <c r="I91" s="576">
        <v>0</v>
      </c>
      <c r="J91" s="576">
        <v>100</v>
      </c>
      <c r="K91" s="574">
        <v>0</v>
      </c>
      <c r="L91" s="577">
        <v>7.1562382914949412</v>
      </c>
    </row>
    <row r="92" spans="1:12" x14ac:dyDescent="0.2">
      <c r="A92" s="571" t="s">
        <v>2319</v>
      </c>
      <c r="B92" s="572" t="s">
        <v>2320</v>
      </c>
      <c r="C92" s="573">
        <v>2446</v>
      </c>
      <c r="D92" s="574">
        <v>6.6071136549468523</v>
      </c>
      <c r="E92" s="575">
        <v>48.773507767784139</v>
      </c>
      <c r="F92" s="576">
        <v>36.590351594439902</v>
      </c>
      <c r="G92" s="574">
        <v>14.636140637775959</v>
      </c>
      <c r="H92" s="575">
        <v>91.005723630417009</v>
      </c>
      <c r="I92" s="576">
        <v>5.4374488961569911</v>
      </c>
      <c r="J92" s="576">
        <v>2.0032706459525755</v>
      </c>
      <c r="K92" s="574">
        <v>1.5535568274734259</v>
      </c>
      <c r="L92" s="577">
        <v>36.34505314799673</v>
      </c>
    </row>
    <row r="93" spans="1:12" x14ac:dyDescent="0.2">
      <c r="A93" s="571" t="s">
        <v>2321</v>
      </c>
      <c r="B93" s="572" t="s">
        <v>2322</v>
      </c>
      <c r="C93" s="573">
        <v>898</v>
      </c>
      <c r="D93" s="574">
        <v>18.42761692650334</v>
      </c>
      <c r="E93" s="575">
        <v>29.51002227171492</v>
      </c>
      <c r="F93" s="576">
        <v>44.766146993318486</v>
      </c>
      <c r="G93" s="574">
        <v>25.72383073496659</v>
      </c>
      <c r="H93" s="575">
        <v>61.469933184855229</v>
      </c>
      <c r="I93" s="576">
        <v>18.930957683741649</v>
      </c>
      <c r="J93" s="576">
        <v>3.6748329621380846</v>
      </c>
      <c r="K93" s="574">
        <v>15.701559020044542</v>
      </c>
      <c r="L93" s="577">
        <v>48.329621380846326</v>
      </c>
    </row>
    <row r="94" spans="1:12" x14ac:dyDescent="0.2">
      <c r="A94" s="571" t="s">
        <v>2323</v>
      </c>
      <c r="B94" s="572" t="s">
        <v>2324</v>
      </c>
      <c r="C94" s="573">
        <v>152</v>
      </c>
      <c r="D94" s="574">
        <v>11.460526315789474</v>
      </c>
      <c r="E94" s="575">
        <v>26.315789473684209</v>
      </c>
      <c r="F94" s="576">
        <v>23.684210526315788</v>
      </c>
      <c r="G94" s="574">
        <v>50</v>
      </c>
      <c r="H94" s="575">
        <v>96.05263157894737</v>
      </c>
      <c r="I94" s="576">
        <v>3.2894736842105261</v>
      </c>
      <c r="J94" s="576">
        <v>0</v>
      </c>
      <c r="K94" s="574">
        <v>0.6578947368421052</v>
      </c>
      <c r="L94" s="577">
        <v>83.55263157894737</v>
      </c>
    </row>
    <row r="95" spans="1:12" x14ac:dyDescent="0.2">
      <c r="A95" s="571" t="s">
        <v>2325</v>
      </c>
      <c r="B95" s="572" t="s">
        <v>2326</v>
      </c>
      <c r="C95" s="573">
        <v>1893</v>
      </c>
      <c r="D95" s="574">
        <v>14.304807184363444</v>
      </c>
      <c r="E95" s="575">
        <v>38.404648705758056</v>
      </c>
      <c r="F95" s="576">
        <v>41.362916006339148</v>
      </c>
      <c r="G95" s="574">
        <v>20.232435287902799</v>
      </c>
      <c r="H95" s="575">
        <v>51.24141574220814</v>
      </c>
      <c r="I95" s="576">
        <v>26.888536714210247</v>
      </c>
      <c r="J95" s="576">
        <v>2.8526148969889067</v>
      </c>
      <c r="K95" s="574">
        <v>18.911780243000528</v>
      </c>
      <c r="L95" s="577">
        <v>49.07554146856841</v>
      </c>
    </row>
    <row r="96" spans="1:12" x14ac:dyDescent="0.2">
      <c r="A96" s="571" t="s">
        <v>2327</v>
      </c>
      <c r="B96" s="572" t="s">
        <v>2328</v>
      </c>
      <c r="C96" s="573">
        <v>624</v>
      </c>
      <c r="D96" s="574">
        <v>15.350961538461538</v>
      </c>
      <c r="E96" s="575">
        <v>53.205128205128204</v>
      </c>
      <c r="F96" s="576">
        <v>29.326923076923077</v>
      </c>
      <c r="G96" s="574">
        <v>17.467948717948715</v>
      </c>
      <c r="H96" s="575">
        <v>63.141025641025635</v>
      </c>
      <c r="I96" s="576">
        <v>21.314102564102562</v>
      </c>
      <c r="J96" s="576">
        <v>3.3653846153846154</v>
      </c>
      <c r="K96" s="574">
        <v>12.179487179487179</v>
      </c>
      <c r="L96" s="577">
        <v>33.974358974358978</v>
      </c>
    </row>
    <row r="97" spans="1:12" x14ac:dyDescent="0.2">
      <c r="A97" s="571" t="s">
        <v>2329</v>
      </c>
      <c r="B97" s="572" t="s">
        <v>2330</v>
      </c>
      <c r="C97" s="573">
        <v>1522</v>
      </c>
      <c r="D97" s="574">
        <v>12.112352168199736</v>
      </c>
      <c r="E97" s="575">
        <v>59.789750328515112</v>
      </c>
      <c r="F97" s="576">
        <v>27.595269382391592</v>
      </c>
      <c r="G97" s="574">
        <v>12.614980289093298</v>
      </c>
      <c r="H97" s="575">
        <v>60.643889618922472</v>
      </c>
      <c r="I97" s="576">
        <v>25.361366622864651</v>
      </c>
      <c r="J97" s="576">
        <v>0.65703022339027595</v>
      </c>
      <c r="K97" s="574">
        <v>13.337713534822601</v>
      </c>
      <c r="L97" s="577">
        <v>62.089356110381075</v>
      </c>
    </row>
    <row r="98" spans="1:12" x14ac:dyDescent="0.2">
      <c r="A98" s="571" t="s">
        <v>2331</v>
      </c>
      <c r="B98" s="572" t="s">
        <v>2332</v>
      </c>
      <c r="C98" s="573">
        <v>265</v>
      </c>
      <c r="D98" s="574">
        <v>10.283018867924529</v>
      </c>
      <c r="E98" s="575">
        <v>100</v>
      </c>
      <c r="F98" s="576">
        <v>0</v>
      </c>
      <c r="G98" s="574">
        <v>0</v>
      </c>
      <c r="H98" s="575">
        <v>86.037735849056602</v>
      </c>
      <c r="I98" s="576">
        <v>7.9245283018867925</v>
      </c>
      <c r="J98" s="576">
        <v>0.75471698113207553</v>
      </c>
      <c r="K98" s="574">
        <v>5.2830188679245289</v>
      </c>
      <c r="L98" s="577">
        <v>20.754716981132077</v>
      </c>
    </row>
    <row r="99" spans="1:12" x14ac:dyDescent="0.2">
      <c r="A99" s="571" t="s">
        <v>2333</v>
      </c>
      <c r="B99" s="572" t="s">
        <v>2334</v>
      </c>
      <c r="C99" s="573">
        <v>38</v>
      </c>
      <c r="D99" s="574">
        <v>10.868421052631579</v>
      </c>
      <c r="E99" s="575">
        <v>23.684210526315788</v>
      </c>
      <c r="F99" s="576">
        <v>23.684210526315788</v>
      </c>
      <c r="G99" s="574">
        <v>52.631578947368418</v>
      </c>
      <c r="H99" s="575">
        <v>86.842105263157904</v>
      </c>
      <c r="I99" s="576">
        <v>10.526315789473683</v>
      </c>
      <c r="J99" s="576">
        <v>0</v>
      </c>
      <c r="K99" s="574">
        <v>2.6315789473684208</v>
      </c>
      <c r="L99" s="577">
        <v>84.210526315789465</v>
      </c>
    </row>
    <row r="100" spans="1:12" x14ac:dyDescent="0.2">
      <c r="A100" s="571" t="s">
        <v>2335</v>
      </c>
      <c r="B100" s="572" t="s">
        <v>2336</v>
      </c>
      <c r="C100" s="573">
        <v>1302</v>
      </c>
      <c r="D100" s="574">
        <v>12.903225806451612</v>
      </c>
      <c r="E100" s="575">
        <v>42.396313364055302</v>
      </c>
      <c r="F100" s="576">
        <v>23.041474654377879</v>
      </c>
      <c r="G100" s="574">
        <v>34.562211981566819</v>
      </c>
      <c r="H100" s="575">
        <v>77.572964669738866</v>
      </c>
      <c r="I100" s="576">
        <v>10.75268817204301</v>
      </c>
      <c r="J100" s="576">
        <v>7.2964669738863286</v>
      </c>
      <c r="K100" s="574">
        <v>4.1474654377880187</v>
      </c>
      <c r="L100" s="577">
        <v>40.937019969278033</v>
      </c>
    </row>
    <row r="101" spans="1:12" x14ac:dyDescent="0.2">
      <c r="A101" s="571" t="s">
        <v>2337</v>
      </c>
      <c r="B101" s="572" t="s">
        <v>2338</v>
      </c>
      <c r="C101" s="573">
        <v>1652</v>
      </c>
      <c r="D101" s="574">
        <v>4.7512106537530263</v>
      </c>
      <c r="E101" s="575">
        <v>62.106537530266351</v>
      </c>
      <c r="F101" s="576">
        <v>22.820823244552059</v>
      </c>
      <c r="G101" s="574">
        <v>15.072639225181597</v>
      </c>
      <c r="H101" s="575">
        <v>56.174334140435832</v>
      </c>
      <c r="I101" s="576">
        <v>36.016949152542374</v>
      </c>
      <c r="J101" s="576">
        <v>6.4164648910411621</v>
      </c>
      <c r="K101" s="574">
        <v>1.2106537530266344</v>
      </c>
      <c r="L101" s="577">
        <v>18.099273607748184</v>
      </c>
    </row>
    <row r="102" spans="1:12" x14ac:dyDescent="0.2">
      <c r="A102" s="571" t="s">
        <v>2339</v>
      </c>
      <c r="B102" s="572" t="s">
        <v>2340</v>
      </c>
      <c r="C102" s="573">
        <v>4240</v>
      </c>
      <c r="D102" s="574">
        <v>5.5959905660377363</v>
      </c>
      <c r="E102" s="575">
        <v>70.919811320754718</v>
      </c>
      <c r="F102" s="576">
        <v>22.924528301886792</v>
      </c>
      <c r="G102" s="574">
        <v>6.1556603773584904</v>
      </c>
      <c r="H102" s="575">
        <v>87.405660377358487</v>
      </c>
      <c r="I102" s="576">
        <v>8.7264150943396217</v>
      </c>
      <c r="J102" s="576">
        <v>0.40094339622641512</v>
      </c>
      <c r="K102" s="574">
        <v>3.4669811320754715</v>
      </c>
      <c r="L102" s="577">
        <v>15.495283018867925</v>
      </c>
    </row>
    <row r="103" spans="1:12" x14ac:dyDescent="0.2">
      <c r="A103" s="571" t="s">
        <v>2341</v>
      </c>
      <c r="B103" s="572" t="s">
        <v>2342</v>
      </c>
      <c r="C103" s="573">
        <v>224</v>
      </c>
      <c r="D103" s="574">
        <v>14.477678571428571</v>
      </c>
      <c r="E103" s="575">
        <v>33.035714285714285</v>
      </c>
      <c r="F103" s="576">
        <v>37.053571428571431</v>
      </c>
      <c r="G103" s="574">
        <v>29.910714285714285</v>
      </c>
      <c r="H103" s="575">
        <v>61.607142857142861</v>
      </c>
      <c r="I103" s="576">
        <v>20.535714285714285</v>
      </c>
      <c r="J103" s="576">
        <v>9.375</v>
      </c>
      <c r="K103" s="574">
        <v>8.0357142857142865</v>
      </c>
      <c r="L103" s="577">
        <v>54.464285714285708</v>
      </c>
    </row>
    <row r="104" spans="1:12" x14ac:dyDescent="0.2">
      <c r="A104" s="571" t="s">
        <v>2343</v>
      </c>
      <c r="B104" s="572" t="s">
        <v>2344</v>
      </c>
      <c r="C104" s="573">
        <v>4511</v>
      </c>
      <c r="D104" s="574">
        <v>3.5841276878740858</v>
      </c>
      <c r="E104" s="575">
        <v>74.839281755708271</v>
      </c>
      <c r="F104" s="576">
        <v>20.505431168255374</v>
      </c>
      <c r="G104" s="574">
        <v>4.6552870760363554</v>
      </c>
      <c r="H104" s="575">
        <v>95.056528485923295</v>
      </c>
      <c r="I104" s="576">
        <v>3.7685657282199068</v>
      </c>
      <c r="J104" s="576">
        <v>0.59853690977610285</v>
      </c>
      <c r="K104" s="574">
        <v>0.55420084238528045</v>
      </c>
      <c r="L104" s="577">
        <v>35.424517845267125</v>
      </c>
    </row>
    <row r="105" spans="1:12" x14ac:dyDescent="0.2">
      <c r="A105" s="571" t="s">
        <v>2345</v>
      </c>
      <c r="B105" s="572" t="s">
        <v>2346</v>
      </c>
      <c r="C105" s="573">
        <v>3088</v>
      </c>
      <c r="D105" s="574">
        <v>10.749352331606218</v>
      </c>
      <c r="E105" s="575">
        <v>56.638601036269435</v>
      </c>
      <c r="F105" s="576">
        <v>21.373056994818654</v>
      </c>
      <c r="G105" s="574">
        <v>21.988341968911918</v>
      </c>
      <c r="H105" s="575">
        <v>84.002590673575128</v>
      </c>
      <c r="I105" s="576">
        <v>8.8082901554404138</v>
      </c>
      <c r="J105" s="576">
        <v>2.5906735751295336</v>
      </c>
      <c r="K105" s="574">
        <v>4.4041450777202069</v>
      </c>
      <c r="L105" s="577">
        <v>29.501295336787564</v>
      </c>
    </row>
    <row r="106" spans="1:12" x14ac:dyDescent="0.2">
      <c r="A106" s="571" t="s">
        <v>2347</v>
      </c>
      <c r="B106" s="572" t="s">
        <v>2348</v>
      </c>
      <c r="C106" s="573">
        <v>2104</v>
      </c>
      <c r="D106" s="574">
        <v>18.639733840304181</v>
      </c>
      <c r="E106" s="575">
        <v>30.418250950570343</v>
      </c>
      <c r="F106" s="576">
        <v>34.885931558935361</v>
      </c>
      <c r="G106" s="574">
        <v>34.695817490494299</v>
      </c>
      <c r="H106" s="575">
        <v>39.306083650190118</v>
      </c>
      <c r="I106" s="576">
        <v>5.7034220532319395</v>
      </c>
      <c r="J106" s="576">
        <v>10.361216730038022</v>
      </c>
      <c r="K106" s="574">
        <v>42.442965779467677</v>
      </c>
      <c r="L106" s="577">
        <v>8.6977186311787058</v>
      </c>
    </row>
    <row r="107" spans="1:12" x14ac:dyDescent="0.2">
      <c r="A107" s="571" t="s">
        <v>2349</v>
      </c>
      <c r="B107" s="572" t="s">
        <v>2350</v>
      </c>
      <c r="C107" s="573">
        <v>1151</v>
      </c>
      <c r="D107" s="574">
        <v>2.5212858384013903</v>
      </c>
      <c r="E107" s="575">
        <v>79.669852302345788</v>
      </c>
      <c r="F107" s="576">
        <v>19.200695047784535</v>
      </c>
      <c r="G107" s="574">
        <v>1.1294526498696786</v>
      </c>
      <c r="H107" s="575">
        <v>96.17723718505647</v>
      </c>
      <c r="I107" s="576">
        <v>1.6507384882710685</v>
      </c>
      <c r="J107" s="576">
        <v>8.6880973066898348E-2</v>
      </c>
      <c r="K107" s="574">
        <v>2.0851433536055604</v>
      </c>
      <c r="L107" s="577">
        <v>17.463075586446568</v>
      </c>
    </row>
    <row r="108" spans="1:12" x14ac:dyDescent="0.2">
      <c r="A108" s="571" t="s">
        <v>2351</v>
      </c>
      <c r="B108" s="572" t="s">
        <v>2352</v>
      </c>
      <c r="C108" s="573">
        <v>889</v>
      </c>
      <c r="D108" s="574">
        <v>13.935883014623172</v>
      </c>
      <c r="E108" s="575">
        <v>41.844769403824522</v>
      </c>
      <c r="F108" s="576">
        <v>35.208098987626549</v>
      </c>
      <c r="G108" s="574">
        <v>22.947131608548933</v>
      </c>
      <c r="H108" s="575">
        <v>78.40269966254219</v>
      </c>
      <c r="I108" s="576">
        <v>4.2744656917885271</v>
      </c>
      <c r="J108" s="576">
        <v>1.799775028121485</v>
      </c>
      <c r="K108" s="574">
        <v>15.523059617547808</v>
      </c>
      <c r="L108" s="577">
        <v>10.573678290213723</v>
      </c>
    </row>
    <row r="109" spans="1:12" x14ac:dyDescent="0.2">
      <c r="A109" s="571" t="s">
        <v>2353</v>
      </c>
      <c r="B109" s="572" t="s">
        <v>2354</v>
      </c>
      <c r="C109" s="573">
        <v>250</v>
      </c>
      <c r="D109" s="574">
        <v>4.8719999999999999</v>
      </c>
      <c r="E109" s="575">
        <v>60.4</v>
      </c>
      <c r="F109" s="576">
        <v>30.4</v>
      </c>
      <c r="G109" s="574">
        <v>9.1999999999999993</v>
      </c>
      <c r="H109" s="575">
        <v>92.4</v>
      </c>
      <c r="I109" s="576">
        <v>6</v>
      </c>
      <c r="J109" s="576">
        <v>0.4</v>
      </c>
      <c r="K109" s="574">
        <v>1.2</v>
      </c>
      <c r="L109" s="577">
        <v>35.199999999999996</v>
      </c>
    </row>
    <row r="110" spans="1:12" x14ac:dyDescent="0.2">
      <c r="A110" s="571" t="s">
        <v>2355</v>
      </c>
      <c r="B110" s="572" t="s">
        <v>2356</v>
      </c>
      <c r="C110" s="573">
        <v>6613</v>
      </c>
      <c r="D110" s="574">
        <v>3.3686677755935279</v>
      </c>
      <c r="E110" s="575">
        <v>95.221533343414492</v>
      </c>
      <c r="F110" s="576">
        <v>3.8409194011794949</v>
      </c>
      <c r="G110" s="574">
        <v>0.93754725540601846</v>
      </c>
      <c r="H110" s="575">
        <v>99.818539240889166</v>
      </c>
      <c r="I110" s="576">
        <v>6.0486919703614098E-2</v>
      </c>
      <c r="J110" s="576">
        <v>0</v>
      </c>
      <c r="K110" s="574">
        <v>0.10585210948132466</v>
      </c>
      <c r="L110" s="577">
        <v>17.102676546196886</v>
      </c>
    </row>
    <row r="111" spans="1:12" x14ac:dyDescent="0.2">
      <c r="A111" s="571" t="s">
        <v>2357</v>
      </c>
      <c r="B111" s="572" t="s">
        <v>2358</v>
      </c>
      <c r="C111" s="573">
        <v>470</v>
      </c>
      <c r="D111" s="574">
        <v>15.508510638297873</v>
      </c>
      <c r="E111" s="575">
        <v>37.872340425531917</v>
      </c>
      <c r="F111" s="576">
        <v>33.617021276595743</v>
      </c>
      <c r="G111" s="574">
        <v>28.510638297872344</v>
      </c>
      <c r="H111" s="575">
        <v>67.872340425531917</v>
      </c>
      <c r="I111" s="576">
        <v>5.3191489361702127</v>
      </c>
      <c r="J111" s="576">
        <v>8.2978723404255312</v>
      </c>
      <c r="K111" s="574">
        <v>18.51063829787234</v>
      </c>
      <c r="L111" s="577">
        <v>16.808510638297872</v>
      </c>
    </row>
    <row r="112" spans="1:12" x14ac:dyDescent="0.2">
      <c r="A112" s="571" t="s">
        <v>2359</v>
      </c>
      <c r="B112" s="572" t="s">
        <v>2360</v>
      </c>
      <c r="C112" s="573">
        <v>696</v>
      </c>
      <c r="D112" s="574">
        <v>5.666666666666667</v>
      </c>
      <c r="E112" s="575">
        <v>61.925287356321832</v>
      </c>
      <c r="F112" s="576">
        <v>20.977011494252874</v>
      </c>
      <c r="G112" s="574">
        <v>17.097701149425287</v>
      </c>
      <c r="H112" s="575">
        <v>65.517241379310349</v>
      </c>
      <c r="I112" s="576">
        <v>29.597701149425287</v>
      </c>
      <c r="J112" s="576">
        <v>3.3045977011494254</v>
      </c>
      <c r="K112" s="574">
        <v>1.5804597701149428</v>
      </c>
      <c r="L112" s="577">
        <v>20.977011494252874</v>
      </c>
    </row>
    <row r="113" spans="1:12" x14ac:dyDescent="0.2">
      <c r="A113" s="571" t="s">
        <v>2361</v>
      </c>
      <c r="B113" s="572" t="s">
        <v>2362</v>
      </c>
      <c r="C113" s="573">
        <v>3922</v>
      </c>
      <c r="D113" s="574">
        <v>4.8082610912799595</v>
      </c>
      <c r="E113" s="575">
        <v>67.389087200407957</v>
      </c>
      <c r="F113" s="576">
        <v>19.607343192248852</v>
      </c>
      <c r="G113" s="574">
        <v>13.003569607343193</v>
      </c>
      <c r="H113" s="575">
        <v>62.774094849566552</v>
      </c>
      <c r="I113" s="576">
        <v>33.732789393166755</v>
      </c>
      <c r="J113" s="576">
        <v>2.4477307496175422</v>
      </c>
      <c r="K113" s="574">
        <v>1.0198878123406425</v>
      </c>
      <c r="L113" s="577">
        <v>18.689444161142273</v>
      </c>
    </row>
    <row r="114" spans="1:12" x14ac:dyDescent="0.2">
      <c r="A114" s="571" t="s">
        <v>2363</v>
      </c>
      <c r="B114" s="572" t="s">
        <v>2364</v>
      </c>
      <c r="C114" s="573">
        <v>116</v>
      </c>
      <c r="D114" s="574">
        <v>5.0431034482758621</v>
      </c>
      <c r="E114" s="575">
        <v>56.034482758620683</v>
      </c>
      <c r="F114" s="576">
        <v>24.137931034482758</v>
      </c>
      <c r="G114" s="574">
        <v>19.827586206896552</v>
      </c>
      <c r="H114" s="575">
        <v>49.137931034482754</v>
      </c>
      <c r="I114" s="576">
        <v>37.931034482758619</v>
      </c>
      <c r="J114" s="576">
        <v>12.068965517241379</v>
      </c>
      <c r="K114" s="574">
        <v>0.86206896551724133</v>
      </c>
      <c r="L114" s="577">
        <v>11.206896551724139</v>
      </c>
    </row>
    <row r="115" spans="1:12" x14ac:dyDescent="0.2">
      <c r="A115" s="571" t="s">
        <v>2365</v>
      </c>
      <c r="B115" s="572" t="s">
        <v>2366</v>
      </c>
      <c r="C115" s="573">
        <v>771</v>
      </c>
      <c r="D115" s="574">
        <v>4.2321660181582361</v>
      </c>
      <c r="E115" s="575">
        <v>70.687418936446178</v>
      </c>
      <c r="F115" s="576">
        <v>19.45525291828794</v>
      </c>
      <c r="G115" s="574">
        <v>9.857328145265889</v>
      </c>
      <c r="H115" s="575">
        <v>94.811932555123207</v>
      </c>
      <c r="I115" s="576">
        <v>3.7613488975356679</v>
      </c>
      <c r="J115" s="576">
        <v>0.77821011673151752</v>
      </c>
      <c r="K115" s="574">
        <v>0.51880674448767827</v>
      </c>
      <c r="L115" s="577">
        <v>21.91958495460441</v>
      </c>
    </row>
    <row r="116" spans="1:12" x14ac:dyDescent="0.2">
      <c r="A116" s="571" t="s">
        <v>2367</v>
      </c>
      <c r="B116" s="572" t="s">
        <v>2368</v>
      </c>
      <c r="C116" s="573">
        <v>4448</v>
      </c>
      <c r="D116" s="574">
        <v>3.5784622302158273</v>
      </c>
      <c r="E116" s="575">
        <v>73.021582733812949</v>
      </c>
      <c r="F116" s="576">
        <v>19.896582733812952</v>
      </c>
      <c r="G116" s="574">
        <v>7.081834532374101</v>
      </c>
      <c r="H116" s="575">
        <v>94.446942446043167</v>
      </c>
      <c r="I116" s="576">
        <v>4.4289568345323742</v>
      </c>
      <c r="J116" s="576">
        <v>0.69694244604316546</v>
      </c>
      <c r="K116" s="574">
        <v>0.42715827338129497</v>
      </c>
      <c r="L116" s="577">
        <v>25.494604316546766</v>
      </c>
    </row>
    <row r="117" spans="1:12" x14ac:dyDescent="0.2">
      <c r="A117" s="571" t="s">
        <v>2369</v>
      </c>
      <c r="B117" s="572" t="s">
        <v>2370</v>
      </c>
      <c r="C117" s="573">
        <v>110</v>
      </c>
      <c r="D117" s="574">
        <v>5.9636363636363638</v>
      </c>
      <c r="E117" s="575">
        <v>62.727272727272734</v>
      </c>
      <c r="F117" s="576">
        <v>28.18181818181818</v>
      </c>
      <c r="G117" s="574">
        <v>9.0909090909090917</v>
      </c>
      <c r="H117" s="575">
        <v>90.909090909090907</v>
      </c>
      <c r="I117" s="576">
        <v>5.4545454545454541</v>
      </c>
      <c r="J117" s="576">
        <v>2.7272727272727271</v>
      </c>
      <c r="K117" s="574">
        <v>0.90909090909090906</v>
      </c>
      <c r="L117" s="577">
        <v>22.727272727272727</v>
      </c>
    </row>
    <row r="118" spans="1:12" x14ac:dyDescent="0.2">
      <c r="A118" s="571" t="s">
        <v>2371</v>
      </c>
      <c r="B118" s="572" t="s">
        <v>2372</v>
      </c>
      <c r="C118" s="573">
        <v>2194</v>
      </c>
      <c r="D118" s="574">
        <v>4.1422060164083865</v>
      </c>
      <c r="E118" s="575">
        <v>73.29079307201458</v>
      </c>
      <c r="F118" s="576">
        <v>23.883318140382862</v>
      </c>
      <c r="G118" s="574">
        <v>2.8258887876025525</v>
      </c>
      <c r="H118" s="575">
        <v>98.678213309024613</v>
      </c>
      <c r="I118" s="576">
        <v>1.0938924339106655</v>
      </c>
      <c r="J118" s="576">
        <v>4.5578851412944391E-2</v>
      </c>
      <c r="K118" s="574">
        <v>0.18231540565177756</v>
      </c>
      <c r="L118" s="577">
        <v>49.680948040109392</v>
      </c>
    </row>
    <row r="119" spans="1:12" x14ac:dyDescent="0.2">
      <c r="A119" s="571" t="s">
        <v>2373</v>
      </c>
      <c r="B119" s="572" t="s">
        <v>2374</v>
      </c>
      <c r="C119" s="573">
        <v>1181</v>
      </c>
      <c r="D119" s="574">
        <v>5.6392887383573242</v>
      </c>
      <c r="E119" s="575">
        <v>58.171041490262489</v>
      </c>
      <c r="F119" s="576">
        <v>30.821337849280273</v>
      </c>
      <c r="G119" s="574">
        <v>11.00762066045724</v>
      </c>
      <c r="H119" s="575">
        <v>55.715495342929721</v>
      </c>
      <c r="I119" s="576">
        <v>39.288738357324299</v>
      </c>
      <c r="J119" s="576">
        <v>3.3022861981371721</v>
      </c>
      <c r="K119" s="574">
        <v>1.6934801016088061</v>
      </c>
      <c r="L119" s="577">
        <v>16.088060965283656</v>
      </c>
    </row>
    <row r="120" spans="1:12" x14ac:dyDescent="0.2">
      <c r="A120" s="571" t="s">
        <v>2375</v>
      </c>
      <c r="B120" s="572" t="s">
        <v>2376</v>
      </c>
      <c r="C120" s="573">
        <v>7352</v>
      </c>
      <c r="D120" s="574">
        <v>2.7260609357997825</v>
      </c>
      <c r="E120" s="575">
        <v>77.230685527747553</v>
      </c>
      <c r="F120" s="576">
        <v>19.763329706202391</v>
      </c>
      <c r="G120" s="574">
        <v>3.0059847660500543</v>
      </c>
      <c r="H120" s="575">
        <v>92.45103373231774</v>
      </c>
      <c r="I120" s="576">
        <v>7.0593035908596296</v>
      </c>
      <c r="J120" s="576">
        <v>9.5212187159956482E-2</v>
      </c>
      <c r="K120" s="574">
        <v>0.38084874863982593</v>
      </c>
      <c r="L120" s="577">
        <v>23.775843307943418</v>
      </c>
    </row>
    <row r="121" spans="1:12" x14ac:dyDescent="0.2">
      <c r="A121" s="571" t="s">
        <v>2377</v>
      </c>
      <c r="B121" s="572" t="s">
        <v>2378</v>
      </c>
      <c r="C121" s="573">
        <v>7544</v>
      </c>
      <c r="D121" s="574">
        <v>4.6703340402969244</v>
      </c>
      <c r="E121" s="575">
        <v>62.142099681866384</v>
      </c>
      <c r="F121" s="576">
        <v>31.428950159066808</v>
      </c>
      <c r="G121" s="574">
        <v>6.4289501590668081</v>
      </c>
      <c r="H121" s="575">
        <v>90.535524920466599</v>
      </c>
      <c r="I121" s="576">
        <v>8.1654294803817606</v>
      </c>
      <c r="J121" s="576">
        <v>0.72905620360551426</v>
      </c>
      <c r="K121" s="574">
        <v>0.54347826086956519</v>
      </c>
      <c r="L121" s="577">
        <v>33.085896076352064</v>
      </c>
    </row>
    <row r="122" spans="1:12" x14ac:dyDescent="0.2">
      <c r="A122" s="571" t="s">
        <v>2379</v>
      </c>
      <c r="B122" s="572" t="s">
        <v>2380</v>
      </c>
      <c r="C122" s="573">
        <v>5110</v>
      </c>
      <c r="D122" s="574">
        <v>6.9097847358121331</v>
      </c>
      <c r="E122" s="575">
        <v>57.788649706457932</v>
      </c>
      <c r="F122" s="576">
        <v>28.512720156555773</v>
      </c>
      <c r="G122" s="574">
        <v>13.698630136986301</v>
      </c>
      <c r="H122" s="575">
        <v>54.070450097847356</v>
      </c>
      <c r="I122" s="576">
        <v>36.634050880626226</v>
      </c>
      <c r="J122" s="576">
        <v>3.0332681017612524</v>
      </c>
      <c r="K122" s="574">
        <v>6.1643835616438354</v>
      </c>
      <c r="L122" s="577">
        <v>7.3776908023483374</v>
      </c>
    </row>
    <row r="123" spans="1:12" x14ac:dyDescent="0.2">
      <c r="A123" s="571" t="s">
        <v>2381</v>
      </c>
      <c r="B123" s="572" t="s">
        <v>2382</v>
      </c>
      <c r="C123" s="573">
        <v>328</v>
      </c>
      <c r="D123" s="574">
        <v>23.14329268292683</v>
      </c>
      <c r="E123" s="575">
        <v>18.902439024390244</v>
      </c>
      <c r="F123" s="576">
        <v>37.5</v>
      </c>
      <c r="G123" s="574">
        <v>43.597560975609753</v>
      </c>
      <c r="H123" s="575">
        <v>45.731707317073173</v>
      </c>
      <c r="I123" s="576">
        <v>42.073170731707314</v>
      </c>
      <c r="J123" s="576">
        <v>5.1829268292682924</v>
      </c>
      <c r="K123" s="574">
        <v>6.4024390243902438</v>
      </c>
      <c r="L123" s="577">
        <v>16.76829268292683</v>
      </c>
    </row>
    <row r="124" spans="1:12" x14ac:dyDescent="0.2">
      <c r="A124" s="571" t="s">
        <v>2383</v>
      </c>
      <c r="B124" s="572" t="s">
        <v>2384</v>
      </c>
      <c r="C124" s="573">
        <v>24625</v>
      </c>
      <c r="D124" s="574">
        <v>10.051979695431472</v>
      </c>
      <c r="E124" s="575">
        <v>36.105583756345176</v>
      </c>
      <c r="F124" s="576">
        <v>44.231472081218278</v>
      </c>
      <c r="G124" s="574">
        <v>19.662944162436549</v>
      </c>
      <c r="H124" s="575">
        <v>75.248730964467001</v>
      </c>
      <c r="I124" s="576">
        <v>5.3116751269035536</v>
      </c>
      <c r="J124" s="576">
        <v>6.6883248730964464</v>
      </c>
      <c r="K124" s="574">
        <v>12.706598984771574</v>
      </c>
      <c r="L124" s="577">
        <v>7.3177664974619292</v>
      </c>
    </row>
    <row r="125" spans="1:12" x14ac:dyDescent="0.2">
      <c r="A125" s="571" t="s">
        <v>2385</v>
      </c>
      <c r="B125" s="572" t="s">
        <v>2386</v>
      </c>
      <c r="C125" s="573">
        <v>2907</v>
      </c>
      <c r="D125" s="574">
        <v>7.5335397316821462</v>
      </c>
      <c r="E125" s="575">
        <v>66.047471620227043</v>
      </c>
      <c r="F125" s="576">
        <v>23.151014791881668</v>
      </c>
      <c r="G125" s="574">
        <v>10.801513587891296</v>
      </c>
      <c r="H125" s="575">
        <v>88.476092191262467</v>
      </c>
      <c r="I125" s="576">
        <v>1.7887856897144825</v>
      </c>
      <c r="J125" s="576">
        <v>0.85999312005503958</v>
      </c>
      <c r="K125" s="574">
        <v>8.7031303749570004</v>
      </c>
      <c r="L125" s="577">
        <v>7.9807361541107662</v>
      </c>
    </row>
    <row r="126" spans="1:12" x14ac:dyDescent="0.2">
      <c r="A126" s="571" t="s">
        <v>2387</v>
      </c>
      <c r="B126" s="572" t="s">
        <v>2388</v>
      </c>
      <c r="C126" s="573">
        <v>389</v>
      </c>
      <c r="D126" s="574">
        <v>10.61439588688946</v>
      </c>
      <c r="E126" s="575">
        <v>10.025706940874036</v>
      </c>
      <c r="F126" s="576">
        <v>23.393316195372751</v>
      </c>
      <c r="G126" s="574">
        <v>66.580976863753222</v>
      </c>
      <c r="H126" s="575">
        <v>14.652956298200515</v>
      </c>
      <c r="I126" s="576">
        <v>34.961439588688947</v>
      </c>
      <c r="J126" s="576">
        <v>42.416452442159382</v>
      </c>
      <c r="K126" s="574">
        <v>7.9691516709511561</v>
      </c>
      <c r="L126" s="577">
        <v>9.5115681233933156</v>
      </c>
    </row>
    <row r="127" spans="1:12" x14ac:dyDescent="0.2">
      <c r="A127" s="571" t="s">
        <v>2389</v>
      </c>
      <c r="B127" s="572" t="s">
        <v>2390</v>
      </c>
      <c r="C127" s="573">
        <v>8372</v>
      </c>
      <c r="D127" s="574">
        <v>7.4516244624940278</v>
      </c>
      <c r="E127" s="575">
        <v>59.710941232680362</v>
      </c>
      <c r="F127" s="576">
        <v>27.400860009555661</v>
      </c>
      <c r="G127" s="574">
        <v>12.888198757763975</v>
      </c>
      <c r="H127" s="575">
        <v>78.965599617773535</v>
      </c>
      <c r="I127" s="576">
        <v>9.6273291925465845</v>
      </c>
      <c r="J127" s="576">
        <v>1.7558528428093645</v>
      </c>
      <c r="K127" s="574">
        <v>9.5914954610606777</v>
      </c>
      <c r="L127" s="577">
        <v>16.328236980410892</v>
      </c>
    </row>
    <row r="128" spans="1:12" x14ac:dyDescent="0.2">
      <c r="A128" s="571" t="s">
        <v>2391</v>
      </c>
      <c r="B128" s="572" t="s">
        <v>2392</v>
      </c>
      <c r="C128" s="573">
        <v>2104</v>
      </c>
      <c r="D128" s="574">
        <v>6.1468631178707227</v>
      </c>
      <c r="E128" s="575">
        <v>57.794676806083643</v>
      </c>
      <c r="F128" s="576">
        <v>32.50950570342205</v>
      </c>
      <c r="G128" s="574">
        <v>9.6958174904942958</v>
      </c>
      <c r="H128" s="575">
        <v>74.857414448669203</v>
      </c>
      <c r="I128" s="576">
        <v>14.49619771863118</v>
      </c>
      <c r="J128" s="576">
        <v>2.1387832699619769</v>
      </c>
      <c r="K128" s="574">
        <v>8.3174904942965782</v>
      </c>
      <c r="L128" s="577">
        <v>12.642585551330798</v>
      </c>
    </row>
    <row r="129" spans="1:12" x14ac:dyDescent="0.2">
      <c r="A129" s="571" t="s">
        <v>2393</v>
      </c>
      <c r="B129" s="572" t="s">
        <v>2394</v>
      </c>
      <c r="C129" s="573">
        <v>7908</v>
      </c>
      <c r="D129" s="574">
        <v>5.0447647951441574</v>
      </c>
      <c r="E129" s="575">
        <v>75.632271117855339</v>
      </c>
      <c r="F129" s="576">
        <v>20.928174001011634</v>
      </c>
      <c r="G129" s="574">
        <v>3.4395548811330299</v>
      </c>
      <c r="H129" s="575">
        <v>91.94486595852301</v>
      </c>
      <c r="I129" s="576">
        <v>1.5174506828528074</v>
      </c>
      <c r="J129" s="576">
        <v>0.1770359129994942</v>
      </c>
      <c r="K129" s="574">
        <v>6.25948406676783</v>
      </c>
      <c r="L129" s="577">
        <v>8.5230146686899335</v>
      </c>
    </row>
    <row r="130" spans="1:12" x14ac:dyDescent="0.2">
      <c r="A130" s="571" t="s">
        <v>2395</v>
      </c>
      <c r="B130" s="572" t="s">
        <v>2396</v>
      </c>
      <c r="C130" s="573">
        <v>1095</v>
      </c>
      <c r="D130" s="574">
        <v>6.8712328767123285</v>
      </c>
      <c r="E130" s="575">
        <v>45.479452054794521</v>
      </c>
      <c r="F130" s="576">
        <v>44.474885844748854</v>
      </c>
      <c r="G130" s="574">
        <v>10.045662100456621</v>
      </c>
      <c r="H130" s="575">
        <v>77.168949771689498</v>
      </c>
      <c r="I130" s="576">
        <v>16.347031963470322</v>
      </c>
      <c r="J130" s="576">
        <v>1.5525114155251141</v>
      </c>
      <c r="K130" s="574">
        <v>4.7488584474885842</v>
      </c>
      <c r="L130" s="577">
        <v>30.045662100456621</v>
      </c>
    </row>
    <row r="131" spans="1:12" x14ac:dyDescent="0.2">
      <c r="A131" s="571" t="s">
        <v>2397</v>
      </c>
      <c r="B131" s="572" t="s">
        <v>2398</v>
      </c>
      <c r="C131" s="573">
        <v>18977</v>
      </c>
      <c r="D131" s="574">
        <v>5.2821310006850402</v>
      </c>
      <c r="E131" s="575">
        <v>66.896769773936867</v>
      </c>
      <c r="F131" s="576">
        <v>27.675607314117091</v>
      </c>
      <c r="G131" s="574">
        <v>5.42762291194604</v>
      </c>
      <c r="H131" s="575">
        <v>87.795752753332977</v>
      </c>
      <c r="I131" s="576">
        <v>6.9926753438372762</v>
      </c>
      <c r="J131" s="576">
        <v>0.66923117457975445</v>
      </c>
      <c r="K131" s="574">
        <v>4.4580281393265526</v>
      </c>
      <c r="L131" s="577">
        <v>7.8990356747641872</v>
      </c>
    </row>
    <row r="132" spans="1:12" x14ac:dyDescent="0.2">
      <c r="A132" s="571" t="s">
        <v>2399</v>
      </c>
      <c r="B132" s="572" t="s">
        <v>2400</v>
      </c>
      <c r="C132" s="573">
        <v>5182</v>
      </c>
      <c r="D132" s="574">
        <v>4.1802392898494789</v>
      </c>
      <c r="E132" s="575">
        <v>79.602470088768811</v>
      </c>
      <c r="F132" s="576">
        <v>17.406406792744114</v>
      </c>
      <c r="G132" s="574">
        <v>2.9911231184870704</v>
      </c>
      <c r="H132" s="575">
        <v>77.67271323813199</v>
      </c>
      <c r="I132" s="576">
        <v>19.683519876495563</v>
      </c>
      <c r="J132" s="576">
        <v>0.19297568506368198</v>
      </c>
      <c r="K132" s="574">
        <v>2.4314936318023928</v>
      </c>
      <c r="L132" s="577">
        <v>8.008490930142802</v>
      </c>
    </row>
    <row r="133" spans="1:12" x14ac:dyDescent="0.2">
      <c r="A133" s="571" t="s">
        <v>2401</v>
      </c>
      <c r="B133" s="572" t="s">
        <v>2402</v>
      </c>
      <c r="C133" s="573">
        <v>6671</v>
      </c>
      <c r="D133" s="574">
        <v>4.7793434267725976</v>
      </c>
      <c r="E133" s="575">
        <v>71.263678608904215</v>
      </c>
      <c r="F133" s="576">
        <v>25.483435766751612</v>
      </c>
      <c r="G133" s="574">
        <v>3.2528856243441764</v>
      </c>
      <c r="H133" s="575">
        <v>89.566781591965224</v>
      </c>
      <c r="I133" s="576">
        <v>2.0536651176735123</v>
      </c>
      <c r="J133" s="576">
        <v>0.29980512666766601</v>
      </c>
      <c r="K133" s="574">
        <v>8.0347773946934495</v>
      </c>
      <c r="L133" s="577">
        <v>9.7736471293659122</v>
      </c>
    </row>
    <row r="134" spans="1:12" x14ac:dyDescent="0.2">
      <c r="A134" s="571" t="s">
        <v>2403</v>
      </c>
      <c r="B134" s="572" t="s">
        <v>2404</v>
      </c>
      <c r="C134" s="573">
        <v>381</v>
      </c>
      <c r="D134" s="574">
        <v>8.3490813648293969</v>
      </c>
      <c r="E134" s="575">
        <v>39.632545931758528</v>
      </c>
      <c r="F134" s="576">
        <v>42.782152230971128</v>
      </c>
      <c r="G134" s="574">
        <v>17.585301837270343</v>
      </c>
      <c r="H134" s="575">
        <v>76.377952755905511</v>
      </c>
      <c r="I134" s="576">
        <v>17.060367454068242</v>
      </c>
      <c r="J134" s="576">
        <v>1.5748031496062991</v>
      </c>
      <c r="K134" s="574">
        <v>4.4619422572178475</v>
      </c>
      <c r="L134" s="577">
        <v>22.309711286089239</v>
      </c>
    </row>
    <row r="135" spans="1:12" x14ac:dyDescent="0.2">
      <c r="A135" s="571" t="s">
        <v>2405</v>
      </c>
      <c r="B135" s="572" t="s">
        <v>2406</v>
      </c>
      <c r="C135" s="573">
        <v>293</v>
      </c>
      <c r="D135" s="574">
        <v>9.085324232081911</v>
      </c>
      <c r="E135" s="575">
        <v>38.225255972696246</v>
      </c>
      <c r="F135" s="576">
        <v>31.74061433447099</v>
      </c>
      <c r="G135" s="574">
        <v>30.034129692832767</v>
      </c>
      <c r="H135" s="575">
        <v>84.641638225255974</v>
      </c>
      <c r="I135" s="576">
        <v>12.627986348122866</v>
      </c>
      <c r="J135" s="576">
        <v>0.68259385665529015</v>
      </c>
      <c r="K135" s="574">
        <v>1.7064846416382253</v>
      </c>
      <c r="L135" s="577">
        <v>24.232081911262799</v>
      </c>
    </row>
    <row r="136" spans="1:12" x14ac:dyDescent="0.2">
      <c r="A136" s="571" t="s">
        <v>2407</v>
      </c>
      <c r="B136" s="572" t="s">
        <v>2408</v>
      </c>
      <c r="C136" s="573">
        <v>4719</v>
      </c>
      <c r="D136" s="574">
        <v>5.1186692095783002</v>
      </c>
      <c r="E136" s="575">
        <v>69.188387370205547</v>
      </c>
      <c r="F136" s="576">
        <v>23.585505403687222</v>
      </c>
      <c r="G136" s="574">
        <v>7.2261072261072261</v>
      </c>
      <c r="H136" s="575">
        <v>87.942360669633402</v>
      </c>
      <c r="I136" s="576">
        <v>6.166560712015257</v>
      </c>
      <c r="J136" s="576">
        <v>0.84763721127357494</v>
      </c>
      <c r="K136" s="574">
        <v>4.9374867556685738</v>
      </c>
      <c r="L136" s="577">
        <v>12.756940029667302</v>
      </c>
    </row>
    <row r="137" spans="1:12" x14ac:dyDescent="0.2">
      <c r="A137" s="571" t="s">
        <v>2409</v>
      </c>
      <c r="B137" s="572" t="s">
        <v>2410</v>
      </c>
      <c r="C137" s="573">
        <v>543</v>
      </c>
      <c r="D137" s="574">
        <v>8.6095764272559858</v>
      </c>
      <c r="E137" s="575">
        <v>65.377532228360963</v>
      </c>
      <c r="F137" s="576">
        <v>15.285451197053407</v>
      </c>
      <c r="G137" s="574">
        <v>19.337016574585636</v>
      </c>
      <c r="H137" s="575">
        <v>85.819521178637203</v>
      </c>
      <c r="I137" s="576">
        <v>9.3922651933701662</v>
      </c>
      <c r="J137" s="576">
        <v>2.0257826887661143</v>
      </c>
      <c r="K137" s="574">
        <v>2.5782688766114181</v>
      </c>
      <c r="L137" s="577">
        <v>27.440147329650095</v>
      </c>
    </row>
    <row r="138" spans="1:12" x14ac:dyDescent="0.2">
      <c r="A138" s="571" t="s">
        <v>2411</v>
      </c>
      <c r="B138" s="572" t="s">
        <v>2412</v>
      </c>
      <c r="C138" s="573">
        <v>434</v>
      </c>
      <c r="D138" s="574">
        <v>8.7281105990783416</v>
      </c>
      <c r="E138" s="575">
        <v>60.829493087557609</v>
      </c>
      <c r="F138" s="576">
        <v>23.271889400921658</v>
      </c>
      <c r="G138" s="574">
        <v>15.898617511520738</v>
      </c>
      <c r="H138" s="575">
        <v>80.645161290322577</v>
      </c>
      <c r="I138" s="576">
        <v>10.368663594470046</v>
      </c>
      <c r="J138" s="576">
        <v>1.3824884792626728</v>
      </c>
      <c r="K138" s="574">
        <v>7.3732718894009217</v>
      </c>
      <c r="L138" s="577">
        <v>19.815668202764979</v>
      </c>
    </row>
    <row r="139" spans="1:12" x14ac:dyDescent="0.2">
      <c r="A139" s="571" t="s">
        <v>2413</v>
      </c>
      <c r="B139" s="572" t="s">
        <v>2414</v>
      </c>
      <c r="C139" s="573">
        <v>4786</v>
      </c>
      <c r="D139" s="574">
        <v>6.7977434183033845</v>
      </c>
      <c r="E139" s="575">
        <v>66.945256999582114</v>
      </c>
      <c r="F139" s="576">
        <v>20.601755119097369</v>
      </c>
      <c r="G139" s="574">
        <v>12.452987881320517</v>
      </c>
      <c r="H139" s="575">
        <v>90.681153363978268</v>
      </c>
      <c r="I139" s="576">
        <v>5.2862515670706225</v>
      </c>
      <c r="J139" s="576">
        <v>0.52235687421646471</v>
      </c>
      <c r="K139" s="574">
        <v>3.3639782699540328</v>
      </c>
      <c r="L139" s="577">
        <v>25.094024237358965</v>
      </c>
    </row>
    <row r="140" spans="1:12" x14ac:dyDescent="0.2">
      <c r="A140" s="571" t="s">
        <v>2415</v>
      </c>
      <c r="B140" s="572" t="s">
        <v>2416</v>
      </c>
      <c r="C140" s="573">
        <v>8003</v>
      </c>
      <c r="D140" s="574">
        <v>16.245657878295638</v>
      </c>
      <c r="E140" s="575">
        <v>42.059227789578905</v>
      </c>
      <c r="F140" s="576">
        <v>33.100087467199799</v>
      </c>
      <c r="G140" s="574">
        <v>24.840684743221292</v>
      </c>
      <c r="H140" s="575">
        <v>84.218418093215035</v>
      </c>
      <c r="I140" s="576">
        <v>1.9992502811445707</v>
      </c>
      <c r="J140" s="576">
        <v>7.2097963263776084</v>
      </c>
      <c r="K140" s="574">
        <v>6.4975634137198552</v>
      </c>
      <c r="L140" s="577">
        <v>17.868299387729603</v>
      </c>
    </row>
    <row r="141" spans="1:12" x14ac:dyDescent="0.2">
      <c r="A141" s="571" t="s">
        <v>2417</v>
      </c>
      <c r="B141" s="572" t="s">
        <v>2418</v>
      </c>
      <c r="C141" s="573">
        <v>1334</v>
      </c>
      <c r="D141" s="574">
        <v>15.242878560719641</v>
      </c>
      <c r="E141" s="575">
        <v>35.607196401799101</v>
      </c>
      <c r="F141" s="576">
        <v>25.037481259370313</v>
      </c>
      <c r="G141" s="574">
        <v>39.355322338830582</v>
      </c>
      <c r="H141" s="575">
        <v>80.50974512743629</v>
      </c>
      <c r="I141" s="576">
        <v>3.7481259370314843</v>
      </c>
      <c r="J141" s="576">
        <v>9.5952023988006001</v>
      </c>
      <c r="K141" s="574">
        <v>6.1469265367316339</v>
      </c>
      <c r="L141" s="577">
        <v>21.739130434782609</v>
      </c>
    </row>
    <row r="142" spans="1:12" x14ac:dyDescent="0.2">
      <c r="A142" s="571" t="s">
        <v>2419</v>
      </c>
      <c r="B142" s="572" t="s">
        <v>2420</v>
      </c>
      <c r="C142" s="573">
        <v>1252</v>
      </c>
      <c r="D142" s="574">
        <v>11.745207667731629</v>
      </c>
      <c r="E142" s="575">
        <v>54.552715654952081</v>
      </c>
      <c r="F142" s="576">
        <v>27.316293929712458</v>
      </c>
      <c r="G142" s="574">
        <v>18.130990415335464</v>
      </c>
      <c r="H142" s="575">
        <v>87.060702875399372</v>
      </c>
      <c r="I142" s="576">
        <v>1.9968051118210861</v>
      </c>
      <c r="J142" s="576">
        <v>4.3929712460063897</v>
      </c>
      <c r="K142" s="574">
        <v>6.3897763578274756</v>
      </c>
      <c r="L142" s="577">
        <v>17.172523961661344</v>
      </c>
    </row>
    <row r="143" spans="1:12" x14ac:dyDescent="0.2">
      <c r="A143" s="571" t="s">
        <v>2421</v>
      </c>
      <c r="B143" s="572" t="s">
        <v>2422</v>
      </c>
      <c r="C143" s="573">
        <v>711</v>
      </c>
      <c r="D143" s="574">
        <v>5.4261603375527425</v>
      </c>
      <c r="E143" s="575">
        <v>81.293952180028128</v>
      </c>
      <c r="F143" s="576">
        <v>15.611814345991561</v>
      </c>
      <c r="G143" s="574">
        <v>3.0942334739803097</v>
      </c>
      <c r="H143" s="575">
        <v>98.452883263009852</v>
      </c>
      <c r="I143" s="576">
        <v>0.42194092827004215</v>
      </c>
      <c r="J143" s="576">
        <v>0.14064697609001406</v>
      </c>
      <c r="K143" s="574">
        <v>0.98452883263009849</v>
      </c>
      <c r="L143" s="577">
        <v>15.049226441631506</v>
      </c>
    </row>
    <row r="144" spans="1:12" x14ac:dyDescent="0.2">
      <c r="A144" s="571" t="s">
        <v>2423</v>
      </c>
      <c r="B144" s="572" t="s">
        <v>2424</v>
      </c>
      <c r="C144" s="573">
        <v>4422</v>
      </c>
      <c r="D144" s="574">
        <v>5.7876526458616011</v>
      </c>
      <c r="E144" s="575">
        <v>86.725463591135238</v>
      </c>
      <c r="F144" s="576">
        <v>9.9728629579375845</v>
      </c>
      <c r="G144" s="574">
        <v>3.3016734509271823</v>
      </c>
      <c r="H144" s="575">
        <v>98.869289914066044</v>
      </c>
      <c r="I144" s="576">
        <v>0.47489823609226595</v>
      </c>
      <c r="J144" s="576">
        <v>0.11307100859339667</v>
      </c>
      <c r="K144" s="574">
        <v>0.52012663952962457</v>
      </c>
      <c r="L144" s="577">
        <v>15.51334237901402</v>
      </c>
    </row>
    <row r="145" spans="1:12" x14ac:dyDescent="0.2">
      <c r="A145" s="571" t="s">
        <v>2425</v>
      </c>
      <c r="B145" s="572" t="s">
        <v>2426</v>
      </c>
      <c r="C145" s="573">
        <v>5128</v>
      </c>
      <c r="D145" s="574">
        <v>4.1913026521060841</v>
      </c>
      <c r="E145" s="575">
        <v>93.096723868954754</v>
      </c>
      <c r="F145" s="576">
        <v>6.4157566302652107</v>
      </c>
      <c r="G145" s="574">
        <v>0.4875195007800312</v>
      </c>
      <c r="H145" s="575">
        <v>99.629485179407169</v>
      </c>
      <c r="I145" s="576">
        <v>5.850234009360375E-2</v>
      </c>
      <c r="J145" s="576">
        <v>0</v>
      </c>
      <c r="K145" s="574">
        <v>0.31201248049921998</v>
      </c>
      <c r="L145" s="577">
        <v>10.861934477379096</v>
      </c>
    </row>
    <row r="146" spans="1:12" x14ac:dyDescent="0.2">
      <c r="A146" s="571" t="s">
        <v>2427</v>
      </c>
      <c r="B146" s="572" t="s">
        <v>2428</v>
      </c>
      <c r="C146" s="573">
        <v>404</v>
      </c>
      <c r="D146" s="574">
        <v>7.4108910891089108</v>
      </c>
      <c r="E146" s="575">
        <v>75.495049504950501</v>
      </c>
      <c r="F146" s="576">
        <v>19.059405940594061</v>
      </c>
      <c r="G146" s="574">
        <v>5.4455445544554459</v>
      </c>
      <c r="H146" s="575">
        <v>97.772277227722768</v>
      </c>
      <c r="I146" s="576">
        <v>2.2277227722772275</v>
      </c>
      <c r="J146" s="576">
        <v>0</v>
      </c>
      <c r="K146" s="574">
        <v>0</v>
      </c>
      <c r="L146" s="577">
        <v>34.900990099009896</v>
      </c>
    </row>
    <row r="147" spans="1:12" x14ac:dyDescent="0.2">
      <c r="A147" s="571" t="s">
        <v>2429</v>
      </c>
      <c r="B147" s="572" t="s">
        <v>2430</v>
      </c>
      <c r="C147" s="573">
        <v>13577</v>
      </c>
      <c r="D147" s="574">
        <v>5.1199086690726965</v>
      </c>
      <c r="E147" s="575">
        <v>87.670324814023715</v>
      </c>
      <c r="F147" s="576">
        <v>10.694556971348604</v>
      </c>
      <c r="G147" s="574">
        <v>1.6351182146276793</v>
      </c>
      <c r="H147" s="575">
        <v>98.644766885173453</v>
      </c>
      <c r="I147" s="576">
        <v>0.25042351034838328</v>
      </c>
      <c r="J147" s="576">
        <v>0.19886572880606906</v>
      </c>
      <c r="K147" s="574">
        <v>0.89857847830890469</v>
      </c>
      <c r="L147" s="577">
        <v>15.555719231052514</v>
      </c>
    </row>
    <row r="148" spans="1:12" x14ac:dyDescent="0.2">
      <c r="A148" s="571" t="s">
        <v>2431</v>
      </c>
      <c r="B148" s="572" t="s">
        <v>2432</v>
      </c>
      <c r="C148" s="573">
        <v>3493</v>
      </c>
      <c r="D148" s="574">
        <v>4.4125393644431723</v>
      </c>
      <c r="E148" s="575">
        <v>91.38276553106212</v>
      </c>
      <c r="F148" s="576">
        <v>7.5293444030918977</v>
      </c>
      <c r="G148" s="574">
        <v>1.0878900658459776</v>
      </c>
      <c r="H148" s="575">
        <v>99.2556541654738</v>
      </c>
      <c r="I148" s="576">
        <v>0.20040080160320639</v>
      </c>
      <c r="J148" s="576">
        <v>5.7257371886630395E-2</v>
      </c>
      <c r="K148" s="574">
        <v>0.48668766103635841</v>
      </c>
      <c r="L148" s="577">
        <v>20.09733753220727</v>
      </c>
    </row>
    <row r="149" spans="1:12" x14ac:dyDescent="0.2">
      <c r="A149" s="571" t="s">
        <v>2433</v>
      </c>
      <c r="B149" s="572" t="s">
        <v>2434</v>
      </c>
      <c r="C149" s="573">
        <v>1562</v>
      </c>
      <c r="D149" s="574">
        <v>9.0941101152368766</v>
      </c>
      <c r="E149" s="575">
        <v>59.603072983354679</v>
      </c>
      <c r="F149" s="576">
        <v>24.007682458386682</v>
      </c>
      <c r="G149" s="574">
        <v>16.389244558258643</v>
      </c>
      <c r="H149" s="575">
        <v>83.866837387964139</v>
      </c>
      <c r="I149" s="576">
        <v>2.9449423815620999</v>
      </c>
      <c r="J149" s="576">
        <v>8.8348271446862991</v>
      </c>
      <c r="K149" s="574">
        <v>4.2893725992317542</v>
      </c>
      <c r="L149" s="577">
        <v>18.693982074263765</v>
      </c>
    </row>
    <row r="150" spans="1:12" x14ac:dyDescent="0.2">
      <c r="A150" s="571" t="s">
        <v>2435</v>
      </c>
      <c r="B150" s="572" t="s">
        <v>2436</v>
      </c>
      <c r="C150" s="573">
        <v>1859</v>
      </c>
      <c r="D150" s="574">
        <v>7.3577192038730503</v>
      </c>
      <c r="E150" s="575">
        <v>75.040344271113497</v>
      </c>
      <c r="F150" s="576">
        <v>18.504572350726196</v>
      </c>
      <c r="G150" s="574">
        <v>6.4550833781603005</v>
      </c>
      <c r="H150" s="575">
        <v>98.117267348036577</v>
      </c>
      <c r="I150" s="576">
        <v>0.43033889187735336</v>
      </c>
      <c r="J150" s="576">
        <v>0.53792361484669171</v>
      </c>
      <c r="K150" s="574">
        <v>0.91447014523937598</v>
      </c>
      <c r="L150" s="577">
        <v>10.650887573964498</v>
      </c>
    </row>
    <row r="151" spans="1:12" x14ac:dyDescent="0.2">
      <c r="A151" s="571" t="s">
        <v>2437</v>
      </c>
      <c r="B151" s="572" t="s">
        <v>2438</v>
      </c>
      <c r="C151" s="573">
        <v>5087</v>
      </c>
      <c r="D151" s="574">
        <v>7.1519559661883232</v>
      </c>
      <c r="E151" s="575">
        <v>41.596225673284842</v>
      </c>
      <c r="F151" s="576">
        <v>47.002162374680559</v>
      </c>
      <c r="G151" s="574">
        <v>11.401611952034598</v>
      </c>
      <c r="H151" s="575">
        <v>72.557499508551203</v>
      </c>
      <c r="I151" s="576">
        <v>3.5187733438175743</v>
      </c>
      <c r="J151" s="576">
        <v>15.942598781206998</v>
      </c>
      <c r="K151" s="574">
        <v>7.981128366424219</v>
      </c>
      <c r="L151" s="577">
        <v>15.490465893453903</v>
      </c>
    </row>
    <row r="152" spans="1:12" x14ac:dyDescent="0.2">
      <c r="A152" s="571" t="s">
        <v>2439</v>
      </c>
      <c r="B152" s="572" t="s">
        <v>2440</v>
      </c>
      <c r="C152" s="573">
        <v>6130</v>
      </c>
      <c r="D152" s="574">
        <v>6.4060358890701465</v>
      </c>
      <c r="E152" s="575">
        <v>61.566068515497548</v>
      </c>
      <c r="F152" s="576">
        <v>28.303425774877649</v>
      </c>
      <c r="G152" s="574">
        <v>10.130505709624796</v>
      </c>
      <c r="H152" s="575">
        <v>87.471451876019586</v>
      </c>
      <c r="I152" s="576">
        <v>2.1207177814029365</v>
      </c>
      <c r="J152" s="576">
        <v>2.7406199021207178</v>
      </c>
      <c r="K152" s="574">
        <v>7.6182707993474725</v>
      </c>
      <c r="L152" s="577">
        <v>9.4127243066884176</v>
      </c>
    </row>
    <row r="153" spans="1:12" x14ac:dyDescent="0.2">
      <c r="A153" s="571" t="s">
        <v>2441</v>
      </c>
      <c r="B153" s="572" t="s">
        <v>2442</v>
      </c>
      <c r="C153" s="573">
        <v>3039</v>
      </c>
      <c r="D153" s="574">
        <v>6.3000987166831193</v>
      </c>
      <c r="E153" s="575">
        <v>54.09674234945706</v>
      </c>
      <c r="F153" s="576">
        <v>33.728200065811123</v>
      </c>
      <c r="G153" s="574">
        <v>12.175057584731821</v>
      </c>
      <c r="H153" s="575">
        <v>86.640342217834814</v>
      </c>
      <c r="I153" s="576">
        <v>3.2247449819019414</v>
      </c>
      <c r="J153" s="576">
        <v>2.533728200065811</v>
      </c>
      <c r="K153" s="574">
        <v>7.5682790391576171</v>
      </c>
      <c r="L153" s="577">
        <v>15.794669299111549</v>
      </c>
    </row>
    <row r="154" spans="1:12" x14ac:dyDescent="0.2">
      <c r="A154" s="571" t="s">
        <v>2443</v>
      </c>
      <c r="B154" s="572" t="s">
        <v>2444</v>
      </c>
      <c r="C154" s="573">
        <v>5602</v>
      </c>
      <c r="D154" s="574">
        <v>6.5487325955016065</v>
      </c>
      <c r="E154" s="575">
        <v>80.399857193859333</v>
      </c>
      <c r="F154" s="576">
        <v>15.833630846126384</v>
      </c>
      <c r="G154" s="574">
        <v>3.7665119600142809</v>
      </c>
      <c r="H154" s="575">
        <v>95.34094966083542</v>
      </c>
      <c r="I154" s="576">
        <v>1.6065690824705461</v>
      </c>
      <c r="J154" s="576">
        <v>0.49982149232416995</v>
      </c>
      <c r="K154" s="574">
        <v>2.5348089967868619</v>
      </c>
      <c r="L154" s="577">
        <v>15.387361656551231</v>
      </c>
    </row>
    <row r="155" spans="1:12" x14ac:dyDescent="0.2">
      <c r="A155" s="571" t="s">
        <v>2445</v>
      </c>
      <c r="B155" s="572" t="s">
        <v>2446</v>
      </c>
      <c r="C155" s="573">
        <v>196</v>
      </c>
      <c r="D155" s="574">
        <v>9.933673469387756</v>
      </c>
      <c r="E155" s="575">
        <v>48.469387755102041</v>
      </c>
      <c r="F155" s="576">
        <v>30.102040816326532</v>
      </c>
      <c r="G155" s="574">
        <v>21.428571428571427</v>
      </c>
      <c r="H155" s="575">
        <v>62.244897959183675</v>
      </c>
      <c r="I155" s="576">
        <v>4.591836734693878</v>
      </c>
      <c r="J155" s="576">
        <v>24.489795918367346</v>
      </c>
      <c r="K155" s="574">
        <v>8.6734693877551017</v>
      </c>
      <c r="L155" s="577">
        <v>7.6530612244897958</v>
      </c>
    </row>
    <row r="156" spans="1:12" x14ac:dyDescent="0.2">
      <c r="A156" s="571" t="s">
        <v>2447</v>
      </c>
      <c r="B156" s="572" t="s">
        <v>2448</v>
      </c>
      <c r="C156" s="573">
        <v>2308</v>
      </c>
      <c r="D156" s="574">
        <v>6.1936741767764296</v>
      </c>
      <c r="E156" s="575">
        <v>66.897746967071058</v>
      </c>
      <c r="F156" s="576">
        <v>23.830155979202772</v>
      </c>
      <c r="G156" s="574">
        <v>9.2720970537261689</v>
      </c>
      <c r="H156" s="575">
        <v>78.552859618717505</v>
      </c>
      <c r="I156" s="576">
        <v>5.8925476603119584</v>
      </c>
      <c r="J156" s="576">
        <v>7.3223570190641256</v>
      </c>
      <c r="K156" s="574">
        <v>8.188908145580589</v>
      </c>
      <c r="L156" s="577">
        <v>12.738301559792028</v>
      </c>
    </row>
    <row r="157" spans="1:12" x14ac:dyDescent="0.2">
      <c r="A157" s="571" t="s">
        <v>2449</v>
      </c>
      <c r="B157" s="572" t="s">
        <v>2450</v>
      </c>
      <c r="C157" s="573">
        <v>343</v>
      </c>
      <c r="D157" s="574">
        <v>11.571428571428571</v>
      </c>
      <c r="E157" s="575">
        <v>38.192419825072889</v>
      </c>
      <c r="F157" s="576">
        <v>31.486880466472307</v>
      </c>
      <c r="G157" s="574">
        <v>30.320699708454811</v>
      </c>
      <c r="H157" s="575">
        <v>78.134110787172006</v>
      </c>
      <c r="I157" s="576">
        <v>6.7055393586005829</v>
      </c>
      <c r="J157" s="576">
        <v>10.495626822157435</v>
      </c>
      <c r="K157" s="574">
        <v>4.6647230320699711</v>
      </c>
      <c r="L157" s="577">
        <v>15.743440233236154</v>
      </c>
    </row>
    <row r="158" spans="1:12" x14ac:dyDescent="0.2">
      <c r="A158" s="571" t="s">
        <v>2451</v>
      </c>
      <c r="B158" s="572" t="s">
        <v>2452</v>
      </c>
      <c r="C158" s="573">
        <v>15218</v>
      </c>
      <c r="D158" s="574">
        <v>4.3555000657116576</v>
      </c>
      <c r="E158" s="575">
        <v>82.270994874490739</v>
      </c>
      <c r="F158" s="576">
        <v>13.240898935471151</v>
      </c>
      <c r="G158" s="574">
        <v>4.4881061900381134</v>
      </c>
      <c r="H158" s="575">
        <v>94.802207911683539</v>
      </c>
      <c r="I158" s="576">
        <v>1.0776711788671309</v>
      </c>
      <c r="J158" s="576">
        <v>0.87396504139834408</v>
      </c>
      <c r="K158" s="574">
        <v>3.2395847023261926</v>
      </c>
      <c r="L158" s="577">
        <v>11.630963332895256</v>
      </c>
    </row>
    <row r="159" spans="1:12" x14ac:dyDescent="0.2">
      <c r="A159" s="571" t="s">
        <v>2453</v>
      </c>
      <c r="B159" s="572" t="s">
        <v>2454</v>
      </c>
      <c r="C159" s="573">
        <v>28755</v>
      </c>
      <c r="D159" s="574">
        <v>5.2488610676404104</v>
      </c>
      <c r="E159" s="575">
        <v>71.104155798991471</v>
      </c>
      <c r="F159" s="576">
        <v>20.299078421144149</v>
      </c>
      <c r="G159" s="574">
        <v>8.5967657798643717</v>
      </c>
      <c r="H159" s="575">
        <v>89.556598852373497</v>
      </c>
      <c r="I159" s="576">
        <v>2.0865936358894106</v>
      </c>
      <c r="J159" s="576">
        <v>1.6518866284124503</v>
      </c>
      <c r="K159" s="574">
        <v>6.6562336984872195</v>
      </c>
      <c r="L159" s="577">
        <v>10.95809424447922</v>
      </c>
    </row>
    <row r="160" spans="1:12" x14ac:dyDescent="0.2">
      <c r="A160" s="571" t="s">
        <v>2455</v>
      </c>
      <c r="B160" s="572" t="s">
        <v>2456</v>
      </c>
      <c r="C160" s="573">
        <v>905</v>
      </c>
      <c r="D160" s="574">
        <v>15.521546961325967</v>
      </c>
      <c r="E160" s="575">
        <v>41.767955801104975</v>
      </c>
      <c r="F160" s="576">
        <v>35.911602209944753</v>
      </c>
      <c r="G160" s="574">
        <v>22.320441988950275</v>
      </c>
      <c r="H160" s="575">
        <v>89.944751381215468</v>
      </c>
      <c r="I160" s="576">
        <v>4.5303867403314912</v>
      </c>
      <c r="J160" s="576">
        <v>3.2044198895027622</v>
      </c>
      <c r="K160" s="574">
        <v>2.2099447513812152</v>
      </c>
      <c r="L160" s="577">
        <v>40.44198895027624</v>
      </c>
    </row>
    <row r="161" spans="1:12" x14ac:dyDescent="0.2">
      <c r="A161" s="571" t="s">
        <v>2457</v>
      </c>
      <c r="B161" s="572" t="s">
        <v>2458</v>
      </c>
      <c r="C161" s="573">
        <v>228</v>
      </c>
      <c r="D161" s="574">
        <v>19.469298245614034</v>
      </c>
      <c r="E161" s="575">
        <v>33.771929824561404</v>
      </c>
      <c r="F161" s="576">
        <v>40.350877192982452</v>
      </c>
      <c r="G161" s="574">
        <v>25.877192982456144</v>
      </c>
      <c r="H161" s="575">
        <v>85.087719298245617</v>
      </c>
      <c r="I161" s="576">
        <v>3.5087719298245612</v>
      </c>
      <c r="J161" s="576">
        <v>5.2631578947368416</v>
      </c>
      <c r="K161" s="574">
        <v>6.140350877192982</v>
      </c>
      <c r="L161" s="577">
        <v>23.684210526315788</v>
      </c>
    </row>
    <row r="162" spans="1:12" x14ac:dyDescent="0.2">
      <c r="A162" s="571" t="s">
        <v>2459</v>
      </c>
      <c r="B162" s="572" t="s">
        <v>2460</v>
      </c>
      <c r="C162" s="573">
        <v>1253</v>
      </c>
      <c r="D162" s="574">
        <v>12.620111731843576</v>
      </c>
      <c r="E162" s="575">
        <v>48.603351955307261</v>
      </c>
      <c r="F162" s="576">
        <v>30.806065442936951</v>
      </c>
      <c r="G162" s="574">
        <v>20.590582601755784</v>
      </c>
      <c r="H162" s="575">
        <v>90.901835594573015</v>
      </c>
      <c r="I162" s="576">
        <v>1.9952114924181963</v>
      </c>
      <c r="J162" s="576">
        <v>2.3144453312051079</v>
      </c>
      <c r="K162" s="574">
        <v>4.7885075818036711</v>
      </c>
      <c r="L162" s="577">
        <v>12.130885873902633</v>
      </c>
    </row>
    <row r="163" spans="1:12" x14ac:dyDescent="0.2">
      <c r="A163" s="571" t="s">
        <v>2461</v>
      </c>
      <c r="B163" s="572" t="s">
        <v>2462</v>
      </c>
      <c r="C163" s="573">
        <v>10702</v>
      </c>
      <c r="D163" s="574">
        <v>5.5928798355447578</v>
      </c>
      <c r="E163" s="575">
        <v>84.591665109325362</v>
      </c>
      <c r="F163" s="576">
        <v>13.025602691085778</v>
      </c>
      <c r="G163" s="574">
        <v>2.3827321995888622</v>
      </c>
      <c r="H163" s="575">
        <v>99.401980938142401</v>
      </c>
      <c r="I163" s="576">
        <v>0.13081666978134929</v>
      </c>
      <c r="J163" s="576">
        <v>8.409643057372454E-2</v>
      </c>
      <c r="K163" s="574">
        <v>0.37376191366099798</v>
      </c>
      <c r="L163" s="577">
        <v>11.437114558026536</v>
      </c>
    </row>
    <row r="164" spans="1:12" x14ac:dyDescent="0.2">
      <c r="A164" s="571" t="s">
        <v>2463</v>
      </c>
      <c r="B164" s="572" t="s">
        <v>2464</v>
      </c>
      <c r="C164" s="573">
        <v>888</v>
      </c>
      <c r="D164" s="574">
        <v>12.851351351351351</v>
      </c>
      <c r="E164" s="575">
        <v>46.396396396396398</v>
      </c>
      <c r="F164" s="576">
        <v>31.981981981981981</v>
      </c>
      <c r="G164" s="574">
        <v>21.621621621621621</v>
      </c>
      <c r="H164" s="575">
        <v>78.040540540540533</v>
      </c>
      <c r="I164" s="576">
        <v>8.1081081081081088</v>
      </c>
      <c r="J164" s="576">
        <v>10.472972972972974</v>
      </c>
      <c r="K164" s="574">
        <v>3.3783783783783785</v>
      </c>
      <c r="L164" s="577">
        <v>26.351351351351347</v>
      </c>
    </row>
    <row r="165" spans="1:12" x14ac:dyDescent="0.2">
      <c r="A165" s="571" t="s">
        <v>2465</v>
      </c>
      <c r="B165" s="572" t="s">
        <v>2466</v>
      </c>
      <c r="C165" s="573">
        <v>2120</v>
      </c>
      <c r="D165" s="574">
        <v>9.6433962264150939</v>
      </c>
      <c r="E165" s="575">
        <v>34.10377358490566</v>
      </c>
      <c r="F165" s="576">
        <v>40.84905660377359</v>
      </c>
      <c r="G165" s="574">
        <v>25.047169811320757</v>
      </c>
      <c r="H165" s="575">
        <v>72.783018867924525</v>
      </c>
      <c r="I165" s="576">
        <v>3.4433962264150941</v>
      </c>
      <c r="J165" s="576">
        <v>12.122641509433961</v>
      </c>
      <c r="K165" s="574">
        <v>11.60377358490566</v>
      </c>
      <c r="L165" s="577">
        <v>9.1981132075471699</v>
      </c>
    </row>
    <row r="166" spans="1:12" x14ac:dyDescent="0.2">
      <c r="A166" s="571" t="s">
        <v>2467</v>
      </c>
      <c r="B166" s="572" t="s">
        <v>2468</v>
      </c>
      <c r="C166" s="573">
        <v>3876</v>
      </c>
      <c r="D166" s="574">
        <v>7.537925696594427</v>
      </c>
      <c r="E166" s="575">
        <v>42.311661506707949</v>
      </c>
      <c r="F166" s="576">
        <v>44.143446852425186</v>
      </c>
      <c r="G166" s="574">
        <v>13.544891640866874</v>
      </c>
      <c r="H166" s="575">
        <v>69.453044375644993</v>
      </c>
      <c r="I166" s="576">
        <v>3.2765737874097005</v>
      </c>
      <c r="J166" s="576">
        <v>19.453044375644996</v>
      </c>
      <c r="K166" s="574">
        <v>7.791537667698659</v>
      </c>
      <c r="L166" s="577">
        <v>14.860681114551083</v>
      </c>
    </row>
    <row r="167" spans="1:12" x14ac:dyDescent="0.2">
      <c r="A167" s="571" t="s">
        <v>2469</v>
      </c>
      <c r="B167" s="572" t="s">
        <v>2470</v>
      </c>
      <c r="C167" s="573">
        <v>5544</v>
      </c>
      <c r="D167" s="574">
        <v>9.274531024531024</v>
      </c>
      <c r="E167" s="575">
        <v>62.770562770562762</v>
      </c>
      <c r="F167" s="576">
        <v>26.064213564213564</v>
      </c>
      <c r="G167" s="574">
        <v>11.165223665223666</v>
      </c>
      <c r="H167" s="575">
        <v>91.378066378066379</v>
      </c>
      <c r="I167" s="576">
        <v>3.0663780663780664</v>
      </c>
      <c r="J167" s="576">
        <v>2.4350649350649354</v>
      </c>
      <c r="K167" s="574">
        <v>3.1204906204906204</v>
      </c>
      <c r="L167" s="577">
        <v>11.381673881673882</v>
      </c>
    </row>
    <row r="168" spans="1:12" x14ac:dyDescent="0.2">
      <c r="A168" s="571" t="s">
        <v>2471</v>
      </c>
      <c r="B168" s="572" t="s">
        <v>2472</v>
      </c>
      <c r="C168" s="573">
        <v>4496</v>
      </c>
      <c r="D168" s="574">
        <v>8.5685053380782925</v>
      </c>
      <c r="E168" s="575">
        <v>48.087188612099645</v>
      </c>
      <c r="F168" s="576">
        <v>28.425266903914594</v>
      </c>
      <c r="G168" s="574">
        <v>23.487544483985765</v>
      </c>
      <c r="H168" s="575">
        <v>82.87366548042705</v>
      </c>
      <c r="I168" s="576">
        <v>5.3603202846975089</v>
      </c>
      <c r="J168" s="576">
        <v>7.2064056939501784</v>
      </c>
      <c r="K168" s="574">
        <v>4.515124555160142</v>
      </c>
      <c r="L168" s="577">
        <v>14.056939501779359</v>
      </c>
    </row>
    <row r="169" spans="1:12" x14ac:dyDescent="0.2">
      <c r="A169" s="571" t="s">
        <v>2473</v>
      </c>
      <c r="B169" s="572" t="s">
        <v>2474</v>
      </c>
      <c r="C169" s="573">
        <v>12024</v>
      </c>
      <c r="D169" s="574">
        <v>7.2054224883566205</v>
      </c>
      <c r="E169" s="575">
        <v>66.475382568196935</v>
      </c>
      <c r="F169" s="576">
        <v>23.020625415834996</v>
      </c>
      <c r="G169" s="574">
        <v>10.503992015968064</v>
      </c>
      <c r="H169" s="575">
        <v>89.471057884231541</v>
      </c>
      <c r="I169" s="576">
        <v>2.9607451763140387</v>
      </c>
      <c r="J169" s="576">
        <v>1.7714570858283434</v>
      </c>
      <c r="K169" s="574">
        <v>5.7551563539587489</v>
      </c>
      <c r="L169" s="577">
        <v>11.127744510978044</v>
      </c>
    </row>
    <row r="170" spans="1:12" x14ac:dyDescent="0.2">
      <c r="A170" s="571" t="s">
        <v>2475</v>
      </c>
      <c r="B170" s="572" t="s">
        <v>2476</v>
      </c>
      <c r="C170" s="573">
        <v>91</v>
      </c>
      <c r="D170" s="574">
        <v>14.219780219780219</v>
      </c>
      <c r="E170" s="575">
        <v>82.417582417582409</v>
      </c>
      <c r="F170" s="576">
        <v>12.087912087912088</v>
      </c>
      <c r="G170" s="574">
        <v>5.4945054945054945</v>
      </c>
      <c r="H170" s="575">
        <v>97.802197802197796</v>
      </c>
      <c r="I170" s="576">
        <v>1.098901098901099</v>
      </c>
      <c r="J170" s="576">
        <v>0</v>
      </c>
      <c r="K170" s="574">
        <v>1.098901098901099</v>
      </c>
      <c r="L170" s="577">
        <v>78.021978021978029</v>
      </c>
    </row>
    <row r="171" spans="1:12" x14ac:dyDescent="0.2">
      <c r="A171" s="571" t="s">
        <v>2477</v>
      </c>
      <c r="B171" s="572" t="s">
        <v>2478</v>
      </c>
      <c r="C171" s="573">
        <v>25</v>
      </c>
      <c r="D171" s="574">
        <v>19.12</v>
      </c>
      <c r="E171" s="575">
        <v>68</v>
      </c>
      <c r="F171" s="576">
        <v>12</v>
      </c>
      <c r="G171" s="574">
        <v>20</v>
      </c>
      <c r="H171" s="575">
        <v>36</v>
      </c>
      <c r="I171" s="576">
        <v>28.000000000000004</v>
      </c>
      <c r="J171" s="576">
        <v>0</v>
      </c>
      <c r="K171" s="574">
        <v>28.000000000000004</v>
      </c>
      <c r="L171" s="577">
        <v>36</v>
      </c>
    </row>
    <row r="172" spans="1:12" x14ac:dyDescent="0.2">
      <c r="A172" s="571" t="s">
        <v>2479</v>
      </c>
      <c r="B172" s="572" t="s">
        <v>2480</v>
      </c>
      <c r="C172" s="573">
        <v>2864</v>
      </c>
      <c r="D172" s="574">
        <v>10.069483240223464</v>
      </c>
      <c r="E172" s="575">
        <v>66.270949720670387</v>
      </c>
      <c r="F172" s="576">
        <v>28.212290502793298</v>
      </c>
      <c r="G172" s="574">
        <v>5.516759776536313</v>
      </c>
      <c r="H172" s="575">
        <v>78.666201117318437</v>
      </c>
      <c r="I172" s="576">
        <v>16.270949720670391</v>
      </c>
      <c r="J172" s="576">
        <v>0.31424581005586594</v>
      </c>
      <c r="K172" s="574">
        <v>2.4441340782122905</v>
      </c>
      <c r="L172" s="577">
        <v>40.398044692737429</v>
      </c>
    </row>
    <row r="173" spans="1:12" x14ac:dyDescent="0.2">
      <c r="A173" s="571" t="s">
        <v>2481</v>
      </c>
      <c r="B173" s="572" t="s">
        <v>2482</v>
      </c>
      <c r="C173" s="573">
        <v>11103</v>
      </c>
      <c r="D173" s="574">
        <v>11.060073853913357</v>
      </c>
      <c r="E173" s="575">
        <v>81.140232369629828</v>
      </c>
      <c r="F173" s="576">
        <v>15.770512474106097</v>
      </c>
      <c r="G173" s="574">
        <v>3.0892551562640724</v>
      </c>
      <c r="H173" s="575">
        <v>24.894172746104655</v>
      </c>
      <c r="I173" s="576">
        <v>25.362514635684047</v>
      </c>
      <c r="J173" s="576">
        <v>0.54940106277582634</v>
      </c>
      <c r="K173" s="574">
        <v>24.011528415743495</v>
      </c>
      <c r="L173" s="577">
        <v>21.453661172656037</v>
      </c>
    </row>
    <row r="174" spans="1:12" x14ac:dyDescent="0.2">
      <c r="A174" s="571" t="s">
        <v>2483</v>
      </c>
      <c r="B174" s="572" t="s">
        <v>2484</v>
      </c>
      <c r="C174" s="573">
        <v>70</v>
      </c>
      <c r="D174" s="574">
        <v>11.1</v>
      </c>
      <c r="E174" s="575">
        <v>78.571428571428569</v>
      </c>
      <c r="F174" s="576">
        <v>14.285714285714285</v>
      </c>
      <c r="G174" s="574">
        <v>7.1428571428571423</v>
      </c>
      <c r="H174" s="575">
        <v>95.714285714285722</v>
      </c>
      <c r="I174" s="576">
        <v>4.2857142857142856</v>
      </c>
      <c r="J174" s="576">
        <v>0</v>
      </c>
      <c r="K174" s="574">
        <v>0</v>
      </c>
      <c r="L174" s="577">
        <v>47.142857142857139</v>
      </c>
    </row>
    <row r="175" spans="1:12" x14ac:dyDescent="0.2">
      <c r="A175" s="571" t="s">
        <v>2485</v>
      </c>
      <c r="B175" s="572" t="s">
        <v>2486</v>
      </c>
      <c r="C175" s="573">
        <v>7</v>
      </c>
      <c r="D175" s="574">
        <v>33.428571428571431</v>
      </c>
      <c r="E175" s="575">
        <v>42.857142857142854</v>
      </c>
      <c r="F175" s="576">
        <v>28.571428571428569</v>
      </c>
      <c r="G175" s="574">
        <v>28.571428571428569</v>
      </c>
      <c r="H175" s="575">
        <v>85.714285714285708</v>
      </c>
      <c r="I175" s="576">
        <v>0</v>
      </c>
      <c r="J175" s="576">
        <v>0</v>
      </c>
      <c r="K175" s="574">
        <v>0</v>
      </c>
      <c r="L175" s="577">
        <v>71.428571428571431</v>
      </c>
    </row>
    <row r="176" spans="1:12" x14ac:dyDescent="0.2">
      <c r="A176" s="571" t="s">
        <v>2487</v>
      </c>
      <c r="B176" s="572" t="s">
        <v>2488</v>
      </c>
      <c r="C176" s="573">
        <v>338</v>
      </c>
      <c r="D176" s="574">
        <v>19.233727810650887</v>
      </c>
      <c r="E176" s="575">
        <v>31.952662721893493</v>
      </c>
      <c r="F176" s="576">
        <v>30.76923076923077</v>
      </c>
      <c r="G176" s="574">
        <v>37.278106508875744</v>
      </c>
      <c r="H176" s="575">
        <v>61.53846153846154</v>
      </c>
      <c r="I176" s="576">
        <v>7.6923076923076925</v>
      </c>
      <c r="J176" s="576">
        <v>3.8461538461538463</v>
      </c>
      <c r="K176" s="574">
        <v>24.852071005917161</v>
      </c>
      <c r="L176" s="577">
        <v>15.976331360946746</v>
      </c>
    </row>
    <row r="177" spans="1:12" x14ac:dyDescent="0.2">
      <c r="A177" s="571" t="s">
        <v>2489</v>
      </c>
      <c r="B177" s="572" t="s">
        <v>2490</v>
      </c>
      <c r="C177" s="573">
        <v>8526</v>
      </c>
      <c r="D177" s="574">
        <v>13.097466572836032</v>
      </c>
      <c r="E177" s="575">
        <v>57.51817968566737</v>
      </c>
      <c r="F177" s="576">
        <v>31.315974665728358</v>
      </c>
      <c r="G177" s="574">
        <v>11.16584564860427</v>
      </c>
      <c r="H177" s="575">
        <v>21.428571428571427</v>
      </c>
      <c r="I177" s="576">
        <v>13.112831339432324</v>
      </c>
      <c r="J177" s="576">
        <v>3.1433262960356556</v>
      </c>
      <c r="K177" s="574">
        <v>55.688482289467508</v>
      </c>
      <c r="L177" s="577">
        <v>10.473844710297913</v>
      </c>
    </row>
    <row r="178" spans="1:12" x14ac:dyDescent="0.2">
      <c r="A178" s="571" t="s">
        <v>2491</v>
      </c>
      <c r="B178" s="572" t="s">
        <v>2492</v>
      </c>
      <c r="C178" s="573">
        <v>827</v>
      </c>
      <c r="D178" s="574">
        <v>11.536880290205563</v>
      </c>
      <c r="E178" s="575">
        <v>76.783555018137847</v>
      </c>
      <c r="F178" s="576">
        <v>15.356711003627568</v>
      </c>
      <c r="G178" s="574">
        <v>7.8597339782345825</v>
      </c>
      <c r="H178" s="575">
        <v>93.712212817412336</v>
      </c>
      <c r="I178" s="576">
        <v>2.0556227327690446</v>
      </c>
      <c r="J178" s="576">
        <v>0.48367593712212814</v>
      </c>
      <c r="K178" s="574">
        <v>3.7484885126964933</v>
      </c>
      <c r="L178" s="577">
        <v>41.233373639661423</v>
      </c>
    </row>
    <row r="179" spans="1:12" x14ac:dyDescent="0.2">
      <c r="A179" s="571" t="s">
        <v>2493</v>
      </c>
      <c r="B179" s="572" t="s">
        <v>2494</v>
      </c>
      <c r="C179" s="573">
        <v>3317</v>
      </c>
      <c r="D179" s="574">
        <v>8.6539041302381676</v>
      </c>
      <c r="E179" s="575">
        <v>78.474525173349406</v>
      </c>
      <c r="F179" s="576">
        <v>19.294543261983719</v>
      </c>
      <c r="G179" s="574">
        <v>2.2309315646668675</v>
      </c>
      <c r="H179" s="575">
        <v>75.821525474826643</v>
      </c>
      <c r="I179" s="576">
        <v>17.99819113656919</v>
      </c>
      <c r="J179" s="576">
        <v>0.12059089538739826</v>
      </c>
      <c r="K179" s="574">
        <v>1.718420259270425</v>
      </c>
      <c r="L179" s="577">
        <v>29.152848959903526</v>
      </c>
    </row>
    <row r="180" spans="1:12" x14ac:dyDescent="0.2">
      <c r="A180" s="571" t="s">
        <v>2495</v>
      </c>
      <c r="B180" s="572" t="s">
        <v>2496</v>
      </c>
      <c r="C180" s="573">
        <v>10029</v>
      </c>
      <c r="D180" s="574">
        <v>6.11008076577924</v>
      </c>
      <c r="E180" s="575">
        <v>90.288164323461956</v>
      </c>
      <c r="F180" s="576">
        <v>8.5651610330042871</v>
      </c>
      <c r="G180" s="574">
        <v>1.146674643533752</v>
      </c>
      <c r="H180" s="575">
        <v>93.578621996210984</v>
      </c>
      <c r="I180" s="576">
        <v>1.6651710040881444</v>
      </c>
      <c r="J180" s="576">
        <v>4.9855419284076184E-2</v>
      </c>
      <c r="K180" s="574">
        <v>3.7391564463057136</v>
      </c>
      <c r="L180" s="577">
        <v>23.771063914647524</v>
      </c>
    </row>
    <row r="181" spans="1:12" x14ac:dyDescent="0.2">
      <c r="A181" s="571" t="s">
        <v>2497</v>
      </c>
      <c r="B181" s="572" t="s">
        <v>2498</v>
      </c>
      <c r="C181" s="573">
        <v>8420</v>
      </c>
      <c r="D181" s="574">
        <v>3.7159144893111637</v>
      </c>
      <c r="E181" s="575">
        <v>89.809976247030875</v>
      </c>
      <c r="F181" s="576">
        <v>9.251781472684085</v>
      </c>
      <c r="G181" s="574">
        <v>0.93824228028503565</v>
      </c>
      <c r="H181" s="575">
        <v>97.36342042755345</v>
      </c>
      <c r="I181" s="576">
        <v>0.57007125890736343</v>
      </c>
      <c r="J181" s="576">
        <v>3.5629453681710214E-2</v>
      </c>
      <c r="K181" s="574">
        <v>1.7458432304038005</v>
      </c>
      <c r="L181" s="577">
        <v>18.36104513064133</v>
      </c>
    </row>
    <row r="182" spans="1:12" x14ac:dyDescent="0.2">
      <c r="A182" s="571" t="s">
        <v>2499</v>
      </c>
      <c r="B182" s="572" t="s">
        <v>2500</v>
      </c>
      <c r="C182" s="573">
        <v>1142</v>
      </c>
      <c r="D182" s="574">
        <v>5.6147110332749559</v>
      </c>
      <c r="E182" s="575">
        <v>91.068301225919441</v>
      </c>
      <c r="F182" s="576">
        <v>6.6549912434325744</v>
      </c>
      <c r="G182" s="574">
        <v>2.276707530647986</v>
      </c>
      <c r="H182" s="575">
        <v>96.234676007005248</v>
      </c>
      <c r="I182" s="576">
        <v>1.2259194395796849</v>
      </c>
      <c r="J182" s="576">
        <v>8.7565674255691769E-2</v>
      </c>
      <c r="K182" s="574">
        <v>1.7513134851138354</v>
      </c>
      <c r="L182" s="577">
        <v>29.509632224168126</v>
      </c>
    </row>
    <row r="183" spans="1:12" x14ac:dyDescent="0.2">
      <c r="A183" s="571" t="s">
        <v>2501</v>
      </c>
      <c r="B183" s="572" t="s">
        <v>2502</v>
      </c>
      <c r="C183" s="573">
        <v>4102</v>
      </c>
      <c r="D183" s="574">
        <v>4.9970745977571918</v>
      </c>
      <c r="E183" s="575">
        <v>90.638712823013165</v>
      </c>
      <c r="F183" s="576">
        <v>8.0448561677230614</v>
      </c>
      <c r="G183" s="574">
        <v>1.3164310092637739</v>
      </c>
      <c r="H183" s="575">
        <v>98.537298878595806</v>
      </c>
      <c r="I183" s="576">
        <v>0.48756704046806437</v>
      </c>
      <c r="J183" s="576">
        <v>9.7513408093612863E-2</v>
      </c>
      <c r="K183" s="574">
        <v>0.82886396879570945</v>
      </c>
      <c r="L183" s="577">
        <v>20.23403217942467</v>
      </c>
    </row>
    <row r="184" spans="1:12" x14ac:dyDescent="0.2">
      <c r="A184" s="571" t="s">
        <v>2503</v>
      </c>
      <c r="B184" s="572" t="s">
        <v>2504</v>
      </c>
      <c r="C184" s="573">
        <v>12678</v>
      </c>
      <c r="D184" s="574">
        <v>4.7238523426407948</v>
      </c>
      <c r="E184" s="575">
        <v>88.831045906294364</v>
      </c>
      <c r="F184" s="576">
        <v>9.5125414103170858</v>
      </c>
      <c r="G184" s="574">
        <v>1.6564126833885469</v>
      </c>
      <c r="H184" s="575">
        <v>94.27354472314245</v>
      </c>
      <c r="I184" s="576">
        <v>1.3409055056002523</v>
      </c>
      <c r="J184" s="576">
        <v>0.1183151916706105</v>
      </c>
      <c r="K184" s="574">
        <v>3.8807382867960247</v>
      </c>
      <c r="L184" s="577">
        <v>18.985644423410633</v>
      </c>
    </row>
    <row r="185" spans="1:12" x14ac:dyDescent="0.2">
      <c r="A185" s="571" t="s">
        <v>2505</v>
      </c>
      <c r="B185" s="572" t="s">
        <v>2506</v>
      </c>
      <c r="C185" s="573">
        <v>4084</v>
      </c>
      <c r="D185" s="574">
        <v>5.1275710088148871</v>
      </c>
      <c r="E185" s="575">
        <v>90.817825661116544</v>
      </c>
      <c r="F185" s="576">
        <v>7.2967678746327129</v>
      </c>
      <c r="G185" s="574">
        <v>1.8854064642507347</v>
      </c>
      <c r="H185" s="575">
        <v>96.816846229187064</v>
      </c>
      <c r="I185" s="576">
        <v>1.1998041136141038</v>
      </c>
      <c r="J185" s="576">
        <v>0.26934378060724778</v>
      </c>
      <c r="K185" s="574">
        <v>1.3956904995102839</v>
      </c>
      <c r="L185" s="577">
        <v>19.931439764936336</v>
      </c>
    </row>
    <row r="186" spans="1:12" x14ac:dyDescent="0.2">
      <c r="A186" s="571" t="s">
        <v>2507</v>
      </c>
      <c r="B186" s="572" t="s">
        <v>2508</v>
      </c>
      <c r="C186" s="573">
        <v>2984</v>
      </c>
      <c r="D186" s="574">
        <v>5.5408847184986598</v>
      </c>
      <c r="E186" s="575">
        <v>88.471849865951739</v>
      </c>
      <c r="F186" s="576">
        <v>8.6461126005361937</v>
      </c>
      <c r="G186" s="574">
        <v>2.8820375335120643</v>
      </c>
      <c r="H186" s="575">
        <v>93.867292225201069</v>
      </c>
      <c r="I186" s="576">
        <v>2.6474530831099194</v>
      </c>
      <c r="J186" s="576">
        <v>0.23458445040214476</v>
      </c>
      <c r="K186" s="574">
        <v>2.5134048257372652</v>
      </c>
      <c r="L186" s="577">
        <v>25.569705093833779</v>
      </c>
    </row>
    <row r="187" spans="1:12" x14ac:dyDescent="0.2">
      <c r="A187" s="571" t="s">
        <v>2509</v>
      </c>
      <c r="B187" s="572" t="s">
        <v>2510</v>
      </c>
      <c r="C187" s="573">
        <v>8182</v>
      </c>
      <c r="D187" s="574">
        <v>10.581275971645075</v>
      </c>
      <c r="E187" s="575">
        <v>86.604742116841848</v>
      </c>
      <c r="F187" s="576">
        <v>11.170862869714005</v>
      </c>
      <c r="G187" s="574">
        <v>2.2243950134441457</v>
      </c>
      <c r="H187" s="575">
        <v>25.678318259594228</v>
      </c>
      <c r="I187" s="576">
        <v>26.607186506966514</v>
      </c>
      <c r="J187" s="576">
        <v>1.2221950623319482E-2</v>
      </c>
      <c r="K187" s="574">
        <v>18.711806404302127</v>
      </c>
      <c r="L187" s="577">
        <v>23.111708628697141</v>
      </c>
    </row>
    <row r="188" spans="1:12" x14ac:dyDescent="0.2">
      <c r="A188" s="571" t="s">
        <v>2511</v>
      </c>
      <c r="B188" s="572" t="s">
        <v>2512</v>
      </c>
      <c r="C188" s="573">
        <v>17472</v>
      </c>
      <c r="D188" s="574">
        <v>3.4096268315018317</v>
      </c>
      <c r="E188" s="575">
        <v>96.256868131868131</v>
      </c>
      <c r="F188" s="576">
        <v>3.1192765567765566</v>
      </c>
      <c r="G188" s="574">
        <v>0.62385531135531136</v>
      </c>
      <c r="H188" s="575">
        <v>99.496336996336993</v>
      </c>
      <c r="I188" s="576">
        <v>0.14308608058608058</v>
      </c>
      <c r="J188" s="576">
        <v>5.7234432234432231E-3</v>
      </c>
      <c r="K188" s="574">
        <v>0.17742673992673993</v>
      </c>
      <c r="L188" s="577">
        <v>18.252060439560438</v>
      </c>
    </row>
    <row r="189" spans="1:12" x14ac:dyDescent="0.2">
      <c r="A189" s="571" t="s">
        <v>2513</v>
      </c>
      <c r="B189" s="572" t="s">
        <v>2514</v>
      </c>
      <c r="C189" s="573">
        <v>1652</v>
      </c>
      <c r="D189" s="574">
        <v>15.464285714285714</v>
      </c>
      <c r="E189" s="575">
        <v>69.794188861985475</v>
      </c>
      <c r="F189" s="576">
        <v>23.002421307506054</v>
      </c>
      <c r="G189" s="574">
        <v>7.2033898305084749</v>
      </c>
      <c r="H189" s="575">
        <v>38.680387409200968</v>
      </c>
      <c r="I189" s="576">
        <v>18.523002421307506</v>
      </c>
      <c r="J189" s="576">
        <v>0.72639225181598066</v>
      </c>
      <c r="K189" s="574">
        <v>21.307506053268767</v>
      </c>
      <c r="L189" s="577">
        <v>26.815980629539954</v>
      </c>
    </row>
    <row r="190" spans="1:12" x14ac:dyDescent="0.2">
      <c r="A190" s="571" t="s">
        <v>2515</v>
      </c>
      <c r="B190" s="572" t="s">
        <v>2516</v>
      </c>
      <c r="C190" s="573">
        <v>1801</v>
      </c>
      <c r="D190" s="574">
        <v>9.0616324264297621</v>
      </c>
      <c r="E190" s="575">
        <v>58.02332037756802</v>
      </c>
      <c r="F190" s="576">
        <v>27.651304830649636</v>
      </c>
      <c r="G190" s="574">
        <v>14.325374791782345</v>
      </c>
      <c r="H190" s="575">
        <v>23.320377568017765</v>
      </c>
      <c r="I190" s="576">
        <v>23.931149361465852</v>
      </c>
      <c r="J190" s="576">
        <v>9.7168239866740702</v>
      </c>
      <c r="K190" s="574">
        <v>41.143808995002779</v>
      </c>
      <c r="L190" s="577">
        <v>11.715713492504163</v>
      </c>
    </row>
    <row r="191" spans="1:12" x14ac:dyDescent="0.2">
      <c r="A191" s="571" t="s">
        <v>2517</v>
      </c>
      <c r="B191" s="572" t="s">
        <v>2518</v>
      </c>
      <c r="C191" s="573">
        <v>1753</v>
      </c>
      <c r="D191" s="574">
        <v>9.1466058185966919</v>
      </c>
      <c r="E191" s="575">
        <v>67.256132344552199</v>
      </c>
      <c r="F191" s="576">
        <v>26.982316029663433</v>
      </c>
      <c r="G191" s="574">
        <v>5.76155162578437</v>
      </c>
      <c r="H191" s="575">
        <v>39.646320593268683</v>
      </c>
      <c r="I191" s="576">
        <v>10.667427267541358</v>
      </c>
      <c r="J191" s="576">
        <v>1.7113519680547633</v>
      </c>
      <c r="K191" s="574">
        <v>45.69309754706218</v>
      </c>
      <c r="L191" s="577">
        <v>9.7547062179121493</v>
      </c>
    </row>
    <row r="192" spans="1:12" x14ac:dyDescent="0.2">
      <c r="A192" s="571" t="s">
        <v>2519</v>
      </c>
      <c r="B192" s="572" t="s">
        <v>2520</v>
      </c>
      <c r="C192" s="573">
        <v>6685</v>
      </c>
      <c r="D192" s="574">
        <v>4.4623784592370983</v>
      </c>
      <c r="E192" s="575">
        <v>82.692595362752428</v>
      </c>
      <c r="F192" s="576">
        <v>14.345549738219896</v>
      </c>
      <c r="G192" s="574">
        <v>2.9618548990276738</v>
      </c>
      <c r="H192" s="575">
        <v>80.478683620044876</v>
      </c>
      <c r="I192" s="576">
        <v>6.3126402393418104</v>
      </c>
      <c r="J192" s="576">
        <v>0.52356020942408377</v>
      </c>
      <c r="K192" s="574">
        <v>12.25130890052356</v>
      </c>
      <c r="L192" s="577">
        <v>15.946148092744952</v>
      </c>
    </row>
    <row r="193" spans="1:12" x14ac:dyDescent="0.2">
      <c r="A193" s="571" t="s">
        <v>2521</v>
      </c>
      <c r="B193" s="572" t="s">
        <v>2522</v>
      </c>
      <c r="C193" s="573">
        <v>1737</v>
      </c>
      <c r="D193" s="574">
        <v>9.1174438687392048</v>
      </c>
      <c r="E193" s="575">
        <v>44.559585492227974</v>
      </c>
      <c r="F193" s="576">
        <v>43.235463442717332</v>
      </c>
      <c r="G193" s="574">
        <v>12.204951065054692</v>
      </c>
      <c r="H193" s="575">
        <v>66.551525618883133</v>
      </c>
      <c r="I193" s="576">
        <v>10.880829015544041</v>
      </c>
      <c r="J193" s="576">
        <v>5.58434081750144</v>
      </c>
      <c r="K193" s="574">
        <v>16.350028785261948</v>
      </c>
      <c r="L193" s="577">
        <v>27.518710420264824</v>
      </c>
    </row>
    <row r="194" spans="1:12" x14ac:dyDescent="0.2">
      <c r="A194" s="571" t="s">
        <v>2523</v>
      </c>
      <c r="B194" s="572" t="s">
        <v>2524</v>
      </c>
      <c r="C194" s="573">
        <v>275</v>
      </c>
      <c r="D194" s="574">
        <v>13.629090909090909</v>
      </c>
      <c r="E194" s="575">
        <v>46.545454545454547</v>
      </c>
      <c r="F194" s="576">
        <v>32.36363636363636</v>
      </c>
      <c r="G194" s="574">
        <v>21.09090909090909</v>
      </c>
      <c r="H194" s="575">
        <v>73.818181818181813</v>
      </c>
      <c r="I194" s="576">
        <v>10.909090909090908</v>
      </c>
      <c r="J194" s="576">
        <v>1.4545454545454546</v>
      </c>
      <c r="K194" s="574">
        <v>13.818181818181818</v>
      </c>
      <c r="L194" s="577">
        <v>15.272727272727273</v>
      </c>
    </row>
    <row r="195" spans="1:12" x14ac:dyDescent="0.2">
      <c r="A195" s="571" t="s">
        <v>2525</v>
      </c>
      <c r="B195" s="572" t="s">
        <v>2526</v>
      </c>
      <c r="C195" s="573">
        <v>323</v>
      </c>
      <c r="D195" s="574">
        <v>13.077399380804954</v>
      </c>
      <c r="E195" s="575">
        <v>48.606811145510839</v>
      </c>
      <c r="F195" s="576">
        <v>31.578947368421051</v>
      </c>
      <c r="G195" s="574">
        <v>19.814241486068113</v>
      </c>
      <c r="H195" s="575">
        <v>71.517027863777088</v>
      </c>
      <c r="I195" s="576">
        <v>10.526315789473683</v>
      </c>
      <c r="J195" s="576">
        <v>1.5479876160990713</v>
      </c>
      <c r="K195" s="574">
        <v>15.479876160990713</v>
      </c>
      <c r="L195" s="577">
        <v>10.835913312693499</v>
      </c>
    </row>
    <row r="196" spans="1:12" x14ac:dyDescent="0.2">
      <c r="A196" s="571" t="s">
        <v>2527</v>
      </c>
      <c r="B196" s="572" t="s">
        <v>2528</v>
      </c>
      <c r="C196" s="573">
        <v>1975</v>
      </c>
      <c r="D196" s="574">
        <v>8.5012658227848092</v>
      </c>
      <c r="E196" s="575">
        <v>53.924050632911388</v>
      </c>
      <c r="F196" s="576">
        <v>37.468354430379748</v>
      </c>
      <c r="G196" s="574">
        <v>8.6075949367088604</v>
      </c>
      <c r="H196" s="575">
        <v>91.949367088607588</v>
      </c>
      <c r="I196" s="576">
        <v>5.518987341772152</v>
      </c>
      <c r="J196" s="576">
        <v>0.35443037974683544</v>
      </c>
      <c r="K196" s="574">
        <v>2.0253164556962027</v>
      </c>
      <c r="L196" s="577">
        <v>44.354430379746837</v>
      </c>
    </row>
    <row r="197" spans="1:12" x14ac:dyDescent="0.2">
      <c r="A197" s="571" t="s">
        <v>2529</v>
      </c>
      <c r="B197" s="572" t="s">
        <v>2530</v>
      </c>
      <c r="C197" s="573">
        <v>28932</v>
      </c>
      <c r="D197" s="574">
        <v>6.8984515415456933</v>
      </c>
      <c r="E197" s="575">
        <v>79.161482095949125</v>
      </c>
      <c r="F197" s="576">
        <v>18.315360154845845</v>
      </c>
      <c r="G197" s="574">
        <v>2.5231577492050326</v>
      </c>
      <c r="H197" s="575">
        <v>87.480989907368993</v>
      </c>
      <c r="I197" s="576">
        <v>4.0059449744227846</v>
      </c>
      <c r="J197" s="576">
        <v>0.32144338448776438</v>
      </c>
      <c r="K197" s="574">
        <v>7.1616203511682563</v>
      </c>
      <c r="L197" s="577">
        <v>10.303470206000275</v>
      </c>
    </row>
    <row r="198" spans="1:12" x14ac:dyDescent="0.2">
      <c r="A198" s="571" t="s">
        <v>2531</v>
      </c>
      <c r="B198" s="572" t="s">
        <v>2532</v>
      </c>
      <c r="C198" s="573">
        <v>2711</v>
      </c>
      <c r="D198" s="574">
        <v>6.7085946145333821</v>
      </c>
      <c r="E198" s="575">
        <v>73.92106233862043</v>
      </c>
      <c r="F198" s="576">
        <v>22.869789745481373</v>
      </c>
      <c r="G198" s="574">
        <v>3.2091479158981926</v>
      </c>
      <c r="H198" s="575">
        <v>88.085577277757281</v>
      </c>
      <c r="I198" s="576">
        <v>2.3976392475101438</v>
      </c>
      <c r="J198" s="576">
        <v>0.25820730357801547</v>
      </c>
      <c r="K198" s="574">
        <v>8.6683880486905203</v>
      </c>
      <c r="L198" s="577">
        <v>12.689044632976762</v>
      </c>
    </row>
    <row r="199" spans="1:12" x14ac:dyDescent="0.2">
      <c r="A199" s="571" t="s">
        <v>2533</v>
      </c>
      <c r="B199" s="572" t="s">
        <v>2534</v>
      </c>
      <c r="C199" s="573">
        <v>916</v>
      </c>
      <c r="D199" s="574">
        <v>8.9213973799126638</v>
      </c>
      <c r="E199" s="575">
        <v>66.812227074235807</v>
      </c>
      <c r="F199" s="576">
        <v>23.689956331877728</v>
      </c>
      <c r="G199" s="574">
        <v>9.497816593886462</v>
      </c>
      <c r="H199" s="575">
        <v>69.868995633187765</v>
      </c>
      <c r="I199" s="576">
        <v>9.27947598253275</v>
      </c>
      <c r="J199" s="576">
        <v>1.6375545851528384</v>
      </c>
      <c r="K199" s="574">
        <v>16.157205240174672</v>
      </c>
      <c r="L199" s="577">
        <v>15.393013100436681</v>
      </c>
    </row>
    <row r="200" spans="1:12" x14ac:dyDescent="0.2">
      <c r="A200" s="571" t="s">
        <v>2535</v>
      </c>
      <c r="B200" s="572" t="s">
        <v>2536</v>
      </c>
      <c r="C200" s="573">
        <v>1488</v>
      </c>
      <c r="D200" s="574">
        <v>5.442204301075269</v>
      </c>
      <c r="E200" s="575">
        <v>82.325268817204304</v>
      </c>
      <c r="F200" s="576">
        <v>15.524193548387096</v>
      </c>
      <c r="G200" s="574">
        <v>2.1505376344086025</v>
      </c>
      <c r="H200" s="575">
        <v>88.844086021505376</v>
      </c>
      <c r="I200" s="576">
        <v>2.0161290322580645</v>
      </c>
      <c r="J200" s="576">
        <v>0.20161290322580644</v>
      </c>
      <c r="K200" s="574">
        <v>7.728494623655914</v>
      </c>
      <c r="L200" s="577">
        <v>15.32258064516129</v>
      </c>
    </row>
    <row r="201" spans="1:12" x14ac:dyDescent="0.2">
      <c r="A201" s="571" t="s">
        <v>2537</v>
      </c>
      <c r="B201" s="572" t="s">
        <v>2538</v>
      </c>
      <c r="C201" s="573">
        <v>2800</v>
      </c>
      <c r="D201" s="574">
        <v>6.0317857142857143</v>
      </c>
      <c r="E201" s="575">
        <v>81.035714285714292</v>
      </c>
      <c r="F201" s="576">
        <v>15.75</v>
      </c>
      <c r="G201" s="574">
        <v>3.214285714285714</v>
      </c>
      <c r="H201" s="575">
        <v>90.107142857142847</v>
      </c>
      <c r="I201" s="576">
        <v>3.25</v>
      </c>
      <c r="J201" s="576">
        <v>0.25</v>
      </c>
      <c r="K201" s="574">
        <v>5.5714285714285712</v>
      </c>
      <c r="L201" s="577">
        <v>28.142857142857142</v>
      </c>
    </row>
    <row r="202" spans="1:12" x14ac:dyDescent="0.2">
      <c r="A202" s="571" t="s">
        <v>2539</v>
      </c>
      <c r="B202" s="572" t="s">
        <v>2540</v>
      </c>
      <c r="C202" s="573">
        <v>4110</v>
      </c>
      <c r="D202" s="574">
        <v>7.6851581508515814</v>
      </c>
      <c r="E202" s="575">
        <v>81.046228710462287</v>
      </c>
      <c r="F202" s="576">
        <v>14.330900243309003</v>
      </c>
      <c r="G202" s="574">
        <v>4.6228710462287106</v>
      </c>
      <c r="H202" s="575">
        <v>95.304136253041364</v>
      </c>
      <c r="I202" s="576">
        <v>0.77858880778588813</v>
      </c>
      <c r="J202" s="576">
        <v>0.55961070559610704</v>
      </c>
      <c r="K202" s="574">
        <v>3.3090024330900238</v>
      </c>
      <c r="L202" s="577">
        <v>24.45255474452555</v>
      </c>
    </row>
    <row r="203" spans="1:12" x14ac:dyDescent="0.2">
      <c r="A203" s="571" t="s">
        <v>2541</v>
      </c>
      <c r="B203" s="572" t="s">
        <v>2542</v>
      </c>
      <c r="C203" s="573">
        <v>5689</v>
      </c>
      <c r="D203" s="574">
        <v>5.6384250307611179</v>
      </c>
      <c r="E203" s="575">
        <v>91.052909122868698</v>
      </c>
      <c r="F203" s="576">
        <v>8.3494462998769556</v>
      </c>
      <c r="G203" s="574">
        <v>0.5976445772543505</v>
      </c>
      <c r="H203" s="575">
        <v>99.437510986113551</v>
      </c>
      <c r="I203" s="576">
        <v>0.12304447178766038</v>
      </c>
      <c r="J203" s="576">
        <v>0</v>
      </c>
      <c r="K203" s="574">
        <v>0.42186676041483562</v>
      </c>
      <c r="L203" s="577">
        <v>21.585515907892425</v>
      </c>
    </row>
    <row r="204" spans="1:12" x14ac:dyDescent="0.2">
      <c r="A204" s="571" t="s">
        <v>2543</v>
      </c>
      <c r="B204" s="572" t="s">
        <v>2544</v>
      </c>
      <c r="C204" s="573">
        <v>7333</v>
      </c>
      <c r="D204" s="574">
        <v>5.7868539479067227</v>
      </c>
      <c r="E204" s="575">
        <v>81.876448929496789</v>
      </c>
      <c r="F204" s="576">
        <v>15.355243420155462</v>
      </c>
      <c r="G204" s="574">
        <v>2.7683076503477433</v>
      </c>
      <c r="H204" s="575">
        <v>96.072548752216008</v>
      </c>
      <c r="I204" s="576">
        <v>1.1455066139369972</v>
      </c>
      <c r="J204" s="576">
        <v>0.34092458748124915</v>
      </c>
      <c r="K204" s="574">
        <v>2.359198145370244</v>
      </c>
      <c r="L204" s="577">
        <v>15.150688667666712</v>
      </c>
    </row>
    <row r="205" spans="1:12" x14ac:dyDescent="0.2">
      <c r="A205" s="571" t="s">
        <v>2545</v>
      </c>
      <c r="B205" s="572" t="s">
        <v>2546</v>
      </c>
      <c r="C205" s="573">
        <v>3300</v>
      </c>
      <c r="D205" s="574">
        <v>10.76030303030303</v>
      </c>
      <c r="E205" s="575">
        <v>53.272727272727273</v>
      </c>
      <c r="F205" s="576">
        <v>37.393939393939398</v>
      </c>
      <c r="G205" s="574">
        <v>9.3333333333333339</v>
      </c>
      <c r="H205" s="575">
        <v>83.484848484848484</v>
      </c>
      <c r="I205" s="576">
        <v>2.2424242424242422</v>
      </c>
      <c r="J205" s="576">
        <v>4.3333333333333339</v>
      </c>
      <c r="K205" s="574">
        <v>9.9393939393939394</v>
      </c>
      <c r="L205" s="577">
        <v>13.272727272727272</v>
      </c>
    </row>
    <row r="206" spans="1:12" x14ac:dyDescent="0.2">
      <c r="A206" s="571" t="s">
        <v>2547</v>
      </c>
      <c r="B206" s="572" t="s">
        <v>2548</v>
      </c>
      <c r="C206" s="573">
        <v>894</v>
      </c>
      <c r="D206" s="574">
        <v>7.6073825503355703</v>
      </c>
      <c r="E206" s="575">
        <v>35.123042505592835</v>
      </c>
      <c r="F206" s="576">
        <v>48.210290827740494</v>
      </c>
      <c r="G206" s="574">
        <v>16.666666666666664</v>
      </c>
      <c r="H206" s="575">
        <v>60.961968680089484</v>
      </c>
      <c r="I206" s="576">
        <v>3.0201342281879198</v>
      </c>
      <c r="J206" s="576">
        <v>24.608501118568231</v>
      </c>
      <c r="K206" s="574">
        <v>11.409395973154362</v>
      </c>
      <c r="L206" s="577">
        <v>17.561521252796418</v>
      </c>
    </row>
    <row r="207" spans="1:12" x14ac:dyDescent="0.2">
      <c r="A207" s="571" t="s">
        <v>2549</v>
      </c>
      <c r="B207" s="572" t="s">
        <v>2550</v>
      </c>
      <c r="C207" s="573">
        <v>7643</v>
      </c>
      <c r="D207" s="574">
        <v>9.56666230537747</v>
      </c>
      <c r="E207" s="575">
        <v>50.673819180949884</v>
      </c>
      <c r="F207" s="576">
        <v>38.440402983121814</v>
      </c>
      <c r="G207" s="574">
        <v>10.885777835928302</v>
      </c>
      <c r="H207" s="575">
        <v>87.792751537354434</v>
      </c>
      <c r="I207" s="576">
        <v>2.6298573858432555</v>
      </c>
      <c r="J207" s="576">
        <v>1.4392254350385973</v>
      </c>
      <c r="K207" s="574">
        <v>8.0989140389899248</v>
      </c>
      <c r="L207" s="577">
        <v>10.584848881329322</v>
      </c>
    </row>
    <row r="208" spans="1:12" x14ac:dyDescent="0.2">
      <c r="A208" s="571" t="s">
        <v>2551</v>
      </c>
      <c r="B208" s="572" t="s">
        <v>2552</v>
      </c>
      <c r="C208" s="573">
        <v>9575</v>
      </c>
      <c r="D208" s="574">
        <v>3.8075195822454306</v>
      </c>
      <c r="E208" s="575">
        <v>81.597911227154057</v>
      </c>
      <c r="F208" s="576">
        <v>15.968668407310705</v>
      </c>
      <c r="G208" s="574">
        <v>2.4334203655352478</v>
      </c>
      <c r="H208" s="575">
        <v>87.697127937336816</v>
      </c>
      <c r="I208" s="576">
        <v>1.6814621409921671</v>
      </c>
      <c r="J208" s="576">
        <v>0.52219321148825071</v>
      </c>
      <c r="K208" s="574">
        <v>9.9738903394255871</v>
      </c>
      <c r="L208" s="577">
        <v>13.357702349869452</v>
      </c>
    </row>
    <row r="209" spans="1:12" x14ac:dyDescent="0.2">
      <c r="A209" s="571" t="s">
        <v>2553</v>
      </c>
      <c r="B209" s="572" t="s">
        <v>2554</v>
      </c>
      <c r="C209" s="573">
        <v>5212</v>
      </c>
      <c r="D209" s="574">
        <v>7.0310821181887952</v>
      </c>
      <c r="E209" s="575">
        <v>68.553338449731399</v>
      </c>
      <c r="F209" s="576">
        <v>27.705295471987725</v>
      </c>
      <c r="G209" s="574">
        <v>3.7413660782808904</v>
      </c>
      <c r="H209" s="575">
        <v>94.953952417498073</v>
      </c>
      <c r="I209" s="576">
        <v>1.24712202609363</v>
      </c>
      <c r="J209" s="576">
        <v>0.40291634689178818</v>
      </c>
      <c r="K209" s="574">
        <v>3.3384497313891024</v>
      </c>
      <c r="L209" s="577">
        <v>16.231772831926325</v>
      </c>
    </row>
    <row r="210" spans="1:12" x14ac:dyDescent="0.2">
      <c r="A210" s="571" t="s">
        <v>2555</v>
      </c>
      <c r="B210" s="572" t="s">
        <v>2556</v>
      </c>
      <c r="C210" s="573">
        <v>260</v>
      </c>
      <c r="D210" s="574">
        <v>11.069230769230769</v>
      </c>
      <c r="E210" s="575">
        <v>70.769230769230774</v>
      </c>
      <c r="F210" s="576">
        <v>21.923076923076923</v>
      </c>
      <c r="G210" s="574">
        <v>7.3076923076923084</v>
      </c>
      <c r="H210" s="575">
        <v>76.923076923076934</v>
      </c>
      <c r="I210" s="576">
        <v>20</v>
      </c>
      <c r="J210" s="576">
        <v>0.76923076923076927</v>
      </c>
      <c r="K210" s="574">
        <v>2.3076923076923079</v>
      </c>
      <c r="L210" s="577">
        <v>45</v>
      </c>
    </row>
    <row r="211" spans="1:12" x14ac:dyDescent="0.2">
      <c r="A211" s="571" t="s">
        <v>2557</v>
      </c>
      <c r="B211" s="572" t="s">
        <v>2558</v>
      </c>
      <c r="C211" s="573">
        <v>96</v>
      </c>
      <c r="D211" s="574">
        <v>14.510416666666666</v>
      </c>
      <c r="E211" s="575">
        <v>48.958333333333329</v>
      </c>
      <c r="F211" s="576">
        <v>28.125</v>
      </c>
      <c r="G211" s="574">
        <v>22.916666666666664</v>
      </c>
      <c r="H211" s="575">
        <v>71.875</v>
      </c>
      <c r="I211" s="576">
        <v>2.083333333333333</v>
      </c>
      <c r="J211" s="576">
        <v>4.1666666666666661</v>
      </c>
      <c r="K211" s="574">
        <v>21.875</v>
      </c>
      <c r="L211" s="577">
        <v>28.125</v>
      </c>
    </row>
    <row r="212" spans="1:12" x14ac:dyDescent="0.2">
      <c r="A212" s="571" t="s">
        <v>2559</v>
      </c>
      <c r="B212" s="572" t="s">
        <v>2560</v>
      </c>
      <c r="C212" s="573">
        <v>503</v>
      </c>
      <c r="D212" s="574">
        <v>7.3538767395626241</v>
      </c>
      <c r="E212" s="575">
        <v>85.685884691848898</v>
      </c>
      <c r="F212" s="576">
        <v>12.127236580516898</v>
      </c>
      <c r="G212" s="574">
        <v>2.1868787276341948</v>
      </c>
      <c r="H212" s="575">
        <v>99.40357852882704</v>
      </c>
      <c r="I212" s="576">
        <v>0.39761431411530812</v>
      </c>
      <c r="J212" s="576">
        <v>0</v>
      </c>
      <c r="K212" s="574">
        <v>0.19880715705765406</v>
      </c>
      <c r="L212" s="577">
        <v>45.328031809145131</v>
      </c>
    </row>
    <row r="213" spans="1:12" x14ac:dyDescent="0.2">
      <c r="A213" s="571" t="s">
        <v>2561</v>
      </c>
      <c r="B213" s="572" t="s">
        <v>2562</v>
      </c>
      <c r="C213" s="573">
        <v>165</v>
      </c>
      <c r="D213" s="574">
        <v>15.993939393939394</v>
      </c>
      <c r="E213" s="575">
        <v>30.303030303030305</v>
      </c>
      <c r="F213" s="576">
        <v>47.878787878787875</v>
      </c>
      <c r="G213" s="574">
        <v>21.818181818181817</v>
      </c>
      <c r="H213" s="575">
        <v>65.454545454545453</v>
      </c>
      <c r="I213" s="576">
        <v>1.8181818181818181</v>
      </c>
      <c r="J213" s="576">
        <v>7.878787878787878</v>
      </c>
      <c r="K213" s="574">
        <v>24.242424242424242</v>
      </c>
      <c r="L213" s="577">
        <v>15.757575757575756</v>
      </c>
    </row>
    <row r="214" spans="1:12" x14ac:dyDescent="0.2">
      <c r="A214" s="571" t="s">
        <v>2563</v>
      </c>
      <c r="B214" s="572" t="s">
        <v>2564</v>
      </c>
      <c r="C214" s="573">
        <v>3870</v>
      </c>
      <c r="D214" s="574">
        <v>5.87312661498708</v>
      </c>
      <c r="E214" s="575">
        <v>75.064599483204134</v>
      </c>
      <c r="F214" s="576">
        <v>22.532299741602067</v>
      </c>
      <c r="G214" s="574">
        <v>2.4031007751937983</v>
      </c>
      <c r="H214" s="575">
        <v>99.509043927648577</v>
      </c>
      <c r="I214" s="576">
        <v>0.31007751937984496</v>
      </c>
      <c r="J214" s="576">
        <v>2.5839793281653745E-2</v>
      </c>
      <c r="K214" s="574">
        <v>0.15503875968992248</v>
      </c>
      <c r="L214" s="577">
        <v>27.906976744186046</v>
      </c>
    </row>
    <row r="215" spans="1:12" x14ac:dyDescent="0.2">
      <c r="A215" s="571" t="s">
        <v>2565</v>
      </c>
      <c r="B215" s="572" t="s">
        <v>2566</v>
      </c>
      <c r="C215" s="573">
        <v>176</v>
      </c>
      <c r="D215" s="574">
        <v>11.335227272727273</v>
      </c>
      <c r="E215" s="575">
        <v>52.272727272727273</v>
      </c>
      <c r="F215" s="576">
        <v>34.659090909090914</v>
      </c>
      <c r="G215" s="574">
        <v>13.068181818181818</v>
      </c>
      <c r="H215" s="575">
        <v>86.36363636363636</v>
      </c>
      <c r="I215" s="576">
        <v>2.8409090909090908</v>
      </c>
      <c r="J215" s="576">
        <v>5.6818181818181817</v>
      </c>
      <c r="K215" s="574">
        <v>5.1136363636363642</v>
      </c>
      <c r="L215" s="577">
        <v>28.40909090909091</v>
      </c>
    </row>
    <row r="216" spans="1:12" x14ac:dyDescent="0.2">
      <c r="A216" s="571" t="s">
        <v>2567</v>
      </c>
      <c r="B216" s="572" t="s">
        <v>2568</v>
      </c>
      <c r="C216" s="573">
        <v>10271</v>
      </c>
      <c r="D216" s="574">
        <v>7.1519813065913738</v>
      </c>
      <c r="E216" s="575">
        <v>64.063869146139623</v>
      </c>
      <c r="F216" s="576">
        <v>28.857949566741308</v>
      </c>
      <c r="G216" s="574">
        <v>7.0781812871190732</v>
      </c>
      <c r="H216" s="575">
        <v>85.278940706844509</v>
      </c>
      <c r="I216" s="576">
        <v>2.180897673060072</v>
      </c>
      <c r="J216" s="576">
        <v>1.9277577645798853</v>
      </c>
      <c r="K216" s="574">
        <v>10.544250803232401</v>
      </c>
      <c r="L216" s="577">
        <v>11.449712783565378</v>
      </c>
    </row>
    <row r="217" spans="1:12" x14ac:dyDescent="0.2">
      <c r="A217" s="571" t="s">
        <v>2569</v>
      </c>
      <c r="B217" s="572" t="s">
        <v>2570</v>
      </c>
      <c r="C217" s="573">
        <v>13666</v>
      </c>
      <c r="D217" s="574">
        <v>6.2258158934582175</v>
      </c>
      <c r="E217" s="575">
        <v>38.10185862725011</v>
      </c>
      <c r="F217" s="576">
        <v>49.890238548221866</v>
      </c>
      <c r="G217" s="574">
        <v>12.007902824528026</v>
      </c>
      <c r="H217" s="575">
        <v>79.20386360310259</v>
      </c>
      <c r="I217" s="576">
        <v>2.026928142836236</v>
      </c>
      <c r="J217" s="576">
        <v>3.9148251134201666</v>
      </c>
      <c r="K217" s="574">
        <v>14.810478559929752</v>
      </c>
      <c r="L217" s="577">
        <v>9.7541343480169775</v>
      </c>
    </row>
    <row r="218" spans="1:12" x14ac:dyDescent="0.2">
      <c r="A218" s="571" t="s">
        <v>2571</v>
      </c>
      <c r="B218" s="572" t="s">
        <v>2572</v>
      </c>
      <c r="C218" s="573">
        <v>339</v>
      </c>
      <c r="D218" s="574">
        <v>6.5309734513274336</v>
      </c>
      <c r="E218" s="575">
        <v>56.932153392330385</v>
      </c>
      <c r="F218" s="576">
        <v>38.053097345132741</v>
      </c>
      <c r="G218" s="574">
        <v>5.0147492625368733</v>
      </c>
      <c r="H218" s="575">
        <v>83.185840707964601</v>
      </c>
      <c r="I218" s="576">
        <v>6.1946902654867255</v>
      </c>
      <c r="J218" s="576">
        <v>2.9498525073746311</v>
      </c>
      <c r="K218" s="574">
        <v>7.6696165191740411</v>
      </c>
      <c r="L218" s="577">
        <v>30.973451327433626</v>
      </c>
    </row>
    <row r="219" spans="1:12" x14ac:dyDescent="0.2">
      <c r="A219" s="571" t="s">
        <v>2573</v>
      </c>
      <c r="B219" s="572" t="s">
        <v>2574</v>
      </c>
      <c r="C219" s="573">
        <v>2352</v>
      </c>
      <c r="D219" s="574">
        <v>6.3010204081632653</v>
      </c>
      <c r="E219" s="575">
        <v>65.178571428571431</v>
      </c>
      <c r="F219" s="576">
        <v>28.869047619047617</v>
      </c>
      <c r="G219" s="574">
        <v>5.9523809523809517</v>
      </c>
      <c r="H219" s="575">
        <v>88.903061224489804</v>
      </c>
      <c r="I219" s="576">
        <v>3.1462585034013606</v>
      </c>
      <c r="J219" s="576">
        <v>1.5306122448979591</v>
      </c>
      <c r="K219" s="574">
        <v>6.3350340136054424</v>
      </c>
      <c r="L219" s="577">
        <v>31.632653061224492</v>
      </c>
    </row>
    <row r="220" spans="1:12" x14ac:dyDescent="0.2">
      <c r="A220" s="571" t="s">
        <v>2575</v>
      </c>
      <c r="B220" s="572" t="s">
        <v>2576</v>
      </c>
      <c r="C220" s="573">
        <v>278</v>
      </c>
      <c r="D220" s="574">
        <v>17.830935251798561</v>
      </c>
      <c r="E220" s="575">
        <v>31.654676258992804</v>
      </c>
      <c r="F220" s="576">
        <v>49.280575539568346</v>
      </c>
      <c r="G220" s="574">
        <v>19.064748201438849</v>
      </c>
      <c r="H220" s="575">
        <v>98.201438848920859</v>
      </c>
      <c r="I220" s="576">
        <v>0.71942446043165476</v>
      </c>
      <c r="J220" s="576">
        <v>0.35971223021582738</v>
      </c>
      <c r="K220" s="574">
        <v>0.71942446043165476</v>
      </c>
      <c r="L220" s="577">
        <v>59.352517985611506</v>
      </c>
    </row>
    <row r="221" spans="1:12" x14ac:dyDescent="0.2">
      <c r="A221" s="571" t="s">
        <v>2577</v>
      </c>
      <c r="B221" s="572" t="s">
        <v>2578</v>
      </c>
      <c r="C221" s="573">
        <v>309</v>
      </c>
      <c r="D221" s="574">
        <v>20.385113268608414</v>
      </c>
      <c r="E221" s="575">
        <v>36.893203883495147</v>
      </c>
      <c r="F221" s="576">
        <v>37.216828478964402</v>
      </c>
      <c r="G221" s="574">
        <v>25.889967637540451</v>
      </c>
      <c r="H221" s="575">
        <v>93.527508090614887</v>
      </c>
      <c r="I221" s="576">
        <v>1.9417475728155338</v>
      </c>
      <c r="J221" s="576">
        <v>2.912621359223301</v>
      </c>
      <c r="K221" s="574">
        <v>1.6181229773462782</v>
      </c>
      <c r="L221" s="577">
        <v>28.478964401294498</v>
      </c>
    </row>
    <row r="222" spans="1:12" x14ac:dyDescent="0.2">
      <c r="A222" s="571" t="s">
        <v>2579</v>
      </c>
      <c r="B222" s="572" t="s">
        <v>2580</v>
      </c>
      <c r="C222" s="573">
        <v>4551</v>
      </c>
      <c r="D222" s="574">
        <v>9.0355965721819373</v>
      </c>
      <c r="E222" s="575">
        <v>67.919138650845966</v>
      </c>
      <c r="F222" s="576">
        <v>24.961546912766426</v>
      </c>
      <c r="G222" s="574">
        <v>7.1193144363876071</v>
      </c>
      <c r="H222" s="575">
        <v>96.725994286969893</v>
      </c>
      <c r="I222" s="576">
        <v>1.3623379477038013</v>
      </c>
      <c r="J222" s="576">
        <v>0.76906174467150068</v>
      </c>
      <c r="K222" s="574">
        <v>1.0986596352450011</v>
      </c>
      <c r="L222" s="577">
        <v>22.522522522522522</v>
      </c>
    </row>
    <row r="223" spans="1:12" x14ac:dyDescent="0.2">
      <c r="A223" s="571" t="s">
        <v>2581</v>
      </c>
      <c r="B223" s="572" t="s">
        <v>2582</v>
      </c>
      <c r="C223" s="573">
        <v>2359</v>
      </c>
      <c r="D223" s="574">
        <v>11.963543874523102</v>
      </c>
      <c r="E223" s="575">
        <v>37.303942348452736</v>
      </c>
      <c r="F223" s="576">
        <v>31.538787621873677</v>
      </c>
      <c r="G223" s="574">
        <v>31.15727002967359</v>
      </c>
      <c r="H223" s="575">
        <v>74.141585417549805</v>
      </c>
      <c r="I223" s="576">
        <v>6.4857990674014419</v>
      </c>
      <c r="J223" s="576">
        <v>9.4955489614243334</v>
      </c>
      <c r="K223" s="574">
        <v>9.6651123357354827</v>
      </c>
      <c r="L223" s="577">
        <v>17.931326833403986</v>
      </c>
    </row>
    <row r="224" spans="1:12" x14ac:dyDescent="0.2">
      <c r="A224" s="571" t="s">
        <v>2583</v>
      </c>
      <c r="B224" s="572" t="s">
        <v>2584</v>
      </c>
      <c r="C224" s="573">
        <v>7481</v>
      </c>
      <c r="D224" s="574">
        <v>5.4330971795214547</v>
      </c>
      <c r="E224" s="575">
        <v>75.337521721694955</v>
      </c>
      <c r="F224" s="576">
        <v>20.959764737334581</v>
      </c>
      <c r="G224" s="574">
        <v>3.7027135409704584</v>
      </c>
      <c r="H224" s="575">
        <v>96.898810319475999</v>
      </c>
      <c r="I224" s="576">
        <v>0.90896938911910174</v>
      </c>
      <c r="J224" s="576">
        <v>0.68172704183932631</v>
      </c>
      <c r="K224" s="574">
        <v>1.4971260526667558</v>
      </c>
      <c r="L224" s="577">
        <v>13.995455153054404</v>
      </c>
    </row>
    <row r="225" spans="1:12" x14ac:dyDescent="0.2">
      <c r="A225" s="571" t="s">
        <v>2585</v>
      </c>
      <c r="B225" s="572" t="s">
        <v>2586</v>
      </c>
      <c r="C225" s="573">
        <v>14</v>
      </c>
      <c r="D225" s="574">
        <v>12.214285714285714</v>
      </c>
      <c r="E225" s="575">
        <v>57.142857142857139</v>
      </c>
      <c r="F225" s="576">
        <v>42.857142857142854</v>
      </c>
      <c r="G225" s="574">
        <v>0</v>
      </c>
      <c r="H225" s="575">
        <v>100</v>
      </c>
      <c r="I225" s="576">
        <v>0</v>
      </c>
      <c r="J225" s="576">
        <v>0</v>
      </c>
      <c r="K225" s="574">
        <v>0</v>
      </c>
      <c r="L225" s="577">
        <v>7.1428571428571423</v>
      </c>
    </row>
    <row r="226" spans="1:12" x14ac:dyDescent="0.2">
      <c r="A226" s="571" t="s">
        <v>2587</v>
      </c>
      <c r="B226" s="572" t="s">
        <v>2588</v>
      </c>
      <c r="C226" s="573">
        <v>9690</v>
      </c>
      <c r="D226" s="574">
        <v>5.4182662538699686</v>
      </c>
      <c r="E226" s="575">
        <v>72.569659442724458</v>
      </c>
      <c r="F226" s="576">
        <v>24.716202270381839</v>
      </c>
      <c r="G226" s="574">
        <v>2.714138286893705</v>
      </c>
      <c r="H226" s="575">
        <v>97.554179566563477</v>
      </c>
      <c r="I226" s="576">
        <v>0.52631578947368418</v>
      </c>
      <c r="J226" s="576">
        <v>0.21671826625386997</v>
      </c>
      <c r="K226" s="574">
        <v>1.6718266253869969</v>
      </c>
      <c r="L226" s="577">
        <v>13.601651186790505</v>
      </c>
    </row>
    <row r="227" spans="1:12" x14ac:dyDescent="0.2">
      <c r="A227" s="571" t="s">
        <v>2589</v>
      </c>
      <c r="B227" s="572" t="s">
        <v>2590</v>
      </c>
      <c r="C227" s="573">
        <v>984</v>
      </c>
      <c r="D227" s="574">
        <v>5.0142276422764231</v>
      </c>
      <c r="E227" s="575">
        <v>70.426829268292678</v>
      </c>
      <c r="F227" s="576">
        <v>21.951219512195124</v>
      </c>
      <c r="G227" s="574">
        <v>7.6219512195121952</v>
      </c>
      <c r="H227" s="575">
        <v>91.666666666666657</v>
      </c>
      <c r="I227" s="576">
        <v>3.8617886178861789</v>
      </c>
      <c r="J227" s="576">
        <v>0.91463414634146334</v>
      </c>
      <c r="K227" s="574">
        <v>3.5569105691056908</v>
      </c>
      <c r="L227" s="577">
        <v>14.83739837398374</v>
      </c>
    </row>
    <row r="228" spans="1:12" x14ac:dyDescent="0.2">
      <c r="A228" s="571" t="s">
        <v>2591</v>
      </c>
      <c r="B228" s="572" t="s">
        <v>2592</v>
      </c>
      <c r="C228" s="573">
        <v>5446</v>
      </c>
      <c r="D228" s="574">
        <v>8.0550863018729348</v>
      </c>
      <c r="E228" s="575">
        <v>38.597135512302607</v>
      </c>
      <c r="F228" s="576">
        <v>45.923613661402861</v>
      </c>
      <c r="G228" s="574">
        <v>15.479250826294527</v>
      </c>
      <c r="H228" s="575">
        <v>67.554168196841729</v>
      </c>
      <c r="I228" s="576">
        <v>6.0962174072713919</v>
      </c>
      <c r="J228" s="576">
        <v>12.926918839515242</v>
      </c>
      <c r="K228" s="574">
        <v>13.330885053250091</v>
      </c>
      <c r="L228" s="577">
        <v>12.926918839515242</v>
      </c>
    </row>
    <row r="229" spans="1:12" x14ac:dyDescent="0.2">
      <c r="A229" s="571" t="s">
        <v>2593</v>
      </c>
      <c r="B229" s="572" t="s">
        <v>2594</v>
      </c>
      <c r="C229" s="573">
        <v>845</v>
      </c>
      <c r="D229" s="574">
        <v>7.2177514792899409</v>
      </c>
      <c r="E229" s="575">
        <v>63.786982248520708</v>
      </c>
      <c r="F229" s="576">
        <v>28.284023668639051</v>
      </c>
      <c r="G229" s="574">
        <v>7.9289940828402363</v>
      </c>
      <c r="H229" s="575">
        <v>86.390532544378701</v>
      </c>
      <c r="I229" s="576">
        <v>10.059171597633137</v>
      </c>
      <c r="J229" s="576">
        <v>1.0650887573964496</v>
      </c>
      <c r="K229" s="574">
        <v>2.3668639053254439</v>
      </c>
      <c r="L229" s="577">
        <v>42.485207100591715</v>
      </c>
    </row>
    <row r="230" spans="1:12" x14ac:dyDescent="0.2">
      <c r="A230" s="571" t="s">
        <v>2595</v>
      </c>
      <c r="B230" s="572" t="s">
        <v>2596</v>
      </c>
      <c r="C230" s="573">
        <v>18984</v>
      </c>
      <c r="D230" s="574">
        <v>8.3485040033712608</v>
      </c>
      <c r="E230" s="575">
        <v>33.117361989043403</v>
      </c>
      <c r="F230" s="576">
        <v>52.981458069953646</v>
      </c>
      <c r="G230" s="574">
        <v>13.901179941002951</v>
      </c>
      <c r="H230" s="575">
        <v>74.499578592498949</v>
      </c>
      <c r="I230" s="576">
        <v>2.3756847871892117</v>
      </c>
      <c r="J230" s="576">
        <v>3.9981036662452589</v>
      </c>
      <c r="K230" s="574">
        <v>18.994943109987357</v>
      </c>
      <c r="L230" s="577">
        <v>8.5861778339654435</v>
      </c>
    </row>
    <row r="231" spans="1:12" x14ac:dyDescent="0.2">
      <c r="A231" s="571" t="s">
        <v>2597</v>
      </c>
      <c r="B231" s="572" t="s">
        <v>2598</v>
      </c>
      <c r="C231" s="573">
        <v>1712</v>
      </c>
      <c r="D231" s="574">
        <v>3.4959112149532712</v>
      </c>
      <c r="E231" s="575">
        <v>91.296728971962608</v>
      </c>
      <c r="F231" s="576">
        <v>8.1775700934579429</v>
      </c>
      <c r="G231" s="574">
        <v>0.52570093457943923</v>
      </c>
      <c r="H231" s="575">
        <v>99.824766355140184</v>
      </c>
      <c r="I231" s="576">
        <v>0.11682242990654204</v>
      </c>
      <c r="J231" s="576">
        <v>0</v>
      </c>
      <c r="K231" s="574">
        <v>5.8411214953271021E-2</v>
      </c>
      <c r="L231" s="577">
        <v>15.946261682242991</v>
      </c>
    </row>
    <row r="232" spans="1:12" x14ac:dyDescent="0.2">
      <c r="A232" s="571" t="s">
        <v>2599</v>
      </c>
      <c r="B232" s="572" t="s">
        <v>2600</v>
      </c>
      <c r="C232" s="573">
        <v>5630</v>
      </c>
      <c r="D232" s="574">
        <v>3.9937833037300177</v>
      </c>
      <c r="E232" s="575">
        <v>79.058614564831259</v>
      </c>
      <c r="F232" s="576">
        <v>18.134991119005328</v>
      </c>
      <c r="G232" s="574">
        <v>2.8063943161634102</v>
      </c>
      <c r="H232" s="575">
        <v>90.834813499111903</v>
      </c>
      <c r="I232" s="576">
        <v>7.2113676731793959</v>
      </c>
      <c r="J232" s="576">
        <v>0.44404973357015981</v>
      </c>
      <c r="K232" s="574">
        <v>1.5097690941385435</v>
      </c>
      <c r="L232" s="577">
        <v>12.131438721136767</v>
      </c>
    </row>
    <row r="233" spans="1:12" x14ac:dyDescent="0.2">
      <c r="A233" s="571" t="s">
        <v>2601</v>
      </c>
      <c r="B233" s="572" t="s">
        <v>2602</v>
      </c>
      <c r="C233" s="573">
        <v>273</v>
      </c>
      <c r="D233" s="574">
        <v>5.4945054945054945</v>
      </c>
      <c r="E233" s="575">
        <v>35.897435897435898</v>
      </c>
      <c r="F233" s="576">
        <v>56.043956043956044</v>
      </c>
      <c r="G233" s="574">
        <v>8.0586080586080584</v>
      </c>
      <c r="H233" s="575">
        <v>93.772893772893767</v>
      </c>
      <c r="I233" s="576">
        <v>2.197802197802198</v>
      </c>
      <c r="J233" s="576">
        <v>0</v>
      </c>
      <c r="K233" s="574">
        <v>4.0293040293040292</v>
      </c>
      <c r="L233" s="577">
        <v>36.996336996337</v>
      </c>
    </row>
    <row r="234" spans="1:12" x14ac:dyDescent="0.2">
      <c r="A234" s="571" t="s">
        <v>2603</v>
      </c>
      <c r="B234" s="572" t="s">
        <v>2604</v>
      </c>
      <c r="C234" s="573">
        <v>1624</v>
      </c>
      <c r="D234" s="574">
        <v>5.291871921182266</v>
      </c>
      <c r="E234" s="575">
        <v>69.827586206896555</v>
      </c>
      <c r="F234" s="576">
        <v>25.738916256157633</v>
      </c>
      <c r="G234" s="574">
        <v>4.4334975369458132</v>
      </c>
      <c r="H234" s="575">
        <v>89.470443349753694</v>
      </c>
      <c r="I234" s="576">
        <v>3.5098522167487682</v>
      </c>
      <c r="J234" s="576">
        <v>0.61576354679802958</v>
      </c>
      <c r="K234" s="574">
        <v>6.3423645320197046</v>
      </c>
      <c r="L234" s="577">
        <v>12.007389162561577</v>
      </c>
    </row>
    <row r="235" spans="1:12" x14ac:dyDescent="0.2">
      <c r="A235" s="571" t="s">
        <v>2605</v>
      </c>
      <c r="B235" s="572" t="s">
        <v>2606</v>
      </c>
      <c r="C235" s="573">
        <v>2384</v>
      </c>
      <c r="D235" s="574">
        <v>4.825503355704698</v>
      </c>
      <c r="E235" s="575">
        <v>70.553691275167779</v>
      </c>
      <c r="F235" s="576">
        <v>23.993288590604024</v>
      </c>
      <c r="G235" s="574">
        <v>5.4530201342281881</v>
      </c>
      <c r="H235" s="575">
        <v>92.701342281879192</v>
      </c>
      <c r="I235" s="576">
        <v>2.9781879194630871</v>
      </c>
      <c r="J235" s="576">
        <v>0.79697986577181212</v>
      </c>
      <c r="K235" s="574">
        <v>3.523489932885906</v>
      </c>
      <c r="L235" s="577">
        <v>17.911073825503358</v>
      </c>
    </row>
    <row r="236" spans="1:12" x14ac:dyDescent="0.2">
      <c r="A236" s="571" t="s">
        <v>2607</v>
      </c>
      <c r="B236" s="572" t="s">
        <v>2608</v>
      </c>
      <c r="C236" s="573">
        <v>2233</v>
      </c>
      <c r="D236" s="574">
        <v>10.395432154052843</v>
      </c>
      <c r="E236" s="575">
        <v>76.399462606359165</v>
      </c>
      <c r="F236" s="576">
        <v>20.376175548589341</v>
      </c>
      <c r="G236" s="574">
        <v>3.2243618450515004</v>
      </c>
      <c r="H236" s="575">
        <v>99.238692342140624</v>
      </c>
      <c r="I236" s="576">
        <v>0.31347962382445138</v>
      </c>
      <c r="J236" s="576">
        <v>0.17913121361397222</v>
      </c>
      <c r="K236" s="574">
        <v>0.26869682042095833</v>
      </c>
      <c r="L236" s="577">
        <v>29.467084639498431</v>
      </c>
    </row>
    <row r="237" spans="1:12" x14ac:dyDescent="0.2">
      <c r="A237" s="571" t="s">
        <v>2609</v>
      </c>
      <c r="B237" s="572" t="s">
        <v>2610</v>
      </c>
      <c r="C237" s="573">
        <v>616</v>
      </c>
      <c r="D237" s="574">
        <v>4.741883116883117</v>
      </c>
      <c r="E237" s="575">
        <v>90.909090909090907</v>
      </c>
      <c r="F237" s="576">
        <v>8.279220779220779</v>
      </c>
      <c r="G237" s="574">
        <v>0.81168831168831157</v>
      </c>
      <c r="H237" s="575">
        <v>99.025974025974023</v>
      </c>
      <c r="I237" s="576">
        <v>0.48701298701298701</v>
      </c>
      <c r="J237" s="576">
        <v>0</v>
      </c>
      <c r="K237" s="574">
        <v>0.48701298701298701</v>
      </c>
      <c r="L237" s="577">
        <v>20.454545454545457</v>
      </c>
    </row>
    <row r="238" spans="1:12" x14ac:dyDescent="0.2">
      <c r="A238" s="571" t="s">
        <v>2611</v>
      </c>
      <c r="B238" s="572" t="s">
        <v>2612</v>
      </c>
      <c r="C238" s="573">
        <v>2555</v>
      </c>
      <c r="D238" s="574">
        <v>7.4864970645792566</v>
      </c>
      <c r="E238" s="575">
        <v>71.585127201565555</v>
      </c>
      <c r="F238" s="576">
        <v>25.714285714285712</v>
      </c>
      <c r="G238" s="574">
        <v>2.7005870841487281</v>
      </c>
      <c r="H238" s="575">
        <v>99.334637964774956</v>
      </c>
      <c r="I238" s="576">
        <v>7.8277886497064575E-2</v>
      </c>
      <c r="J238" s="576">
        <v>0.11741682974559686</v>
      </c>
      <c r="K238" s="574">
        <v>0.46966731898238745</v>
      </c>
      <c r="L238" s="577">
        <v>14.324853228962816</v>
      </c>
    </row>
    <row r="239" spans="1:12" x14ac:dyDescent="0.2">
      <c r="A239" s="571" t="s">
        <v>2613</v>
      </c>
      <c r="B239" s="572" t="s">
        <v>2614</v>
      </c>
      <c r="C239" s="573">
        <v>4175</v>
      </c>
      <c r="D239" s="574">
        <v>4.571976047904192</v>
      </c>
      <c r="E239" s="575">
        <v>88.167664670658681</v>
      </c>
      <c r="F239" s="576">
        <v>9.9880239520958085</v>
      </c>
      <c r="G239" s="574">
        <v>1.8443113772455091</v>
      </c>
      <c r="H239" s="575">
        <v>98.491017964071858</v>
      </c>
      <c r="I239" s="576">
        <v>0.40718562874251502</v>
      </c>
      <c r="J239" s="576">
        <v>0.1437125748502994</v>
      </c>
      <c r="K239" s="574">
        <v>0.95808383233532934</v>
      </c>
      <c r="L239" s="577">
        <v>18.059880239520957</v>
      </c>
    </row>
    <row r="240" spans="1:12" x14ac:dyDescent="0.2">
      <c r="A240" s="571" t="s">
        <v>2615</v>
      </c>
      <c r="B240" s="572" t="s">
        <v>2616</v>
      </c>
      <c r="C240" s="573">
        <v>2822</v>
      </c>
      <c r="D240" s="574">
        <v>3.0892983699503898</v>
      </c>
      <c r="E240" s="575">
        <v>94.436569808646354</v>
      </c>
      <c r="F240" s="576">
        <v>5.2445074415308293</v>
      </c>
      <c r="G240" s="574">
        <v>0.31892274982282065</v>
      </c>
      <c r="H240" s="575">
        <v>99.645641389085753</v>
      </c>
      <c r="I240" s="576">
        <v>0.10630758327427356</v>
      </c>
      <c r="J240" s="576">
        <v>0</v>
      </c>
      <c r="K240" s="574">
        <v>0.24805102763997164</v>
      </c>
      <c r="L240" s="577">
        <v>13.890857547838412</v>
      </c>
    </row>
    <row r="241" spans="1:12" x14ac:dyDescent="0.2">
      <c r="A241" s="571" t="s">
        <v>2617</v>
      </c>
      <c r="B241" s="572" t="s">
        <v>2618</v>
      </c>
      <c r="C241" s="573">
        <v>292</v>
      </c>
      <c r="D241" s="574">
        <v>5.7123287671232879</v>
      </c>
      <c r="E241" s="575">
        <v>68.150684931506845</v>
      </c>
      <c r="F241" s="576">
        <v>27.739726027397261</v>
      </c>
      <c r="G241" s="574">
        <v>4.10958904109589</v>
      </c>
      <c r="H241" s="575">
        <v>97.602739726027394</v>
      </c>
      <c r="I241" s="576">
        <v>1.0273972602739725</v>
      </c>
      <c r="J241" s="576">
        <v>0.34246575342465752</v>
      </c>
      <c r="K241" s="574">
        <v>1.0273972602739725</v>
      </c>
      <c r="L241" s="577">
        <v>26.712328767123289</v>
      </c>
    </row>
    <row r="242" spans="1:12" x14ac:dyDescent="0.2">
      <c r="A242" s="571" t="s">
        <v>2619</v>
      </c>
      <c r="B242" s="572" t="s">
        <v>2620</v>
      </c>
      <c r="C242" s="573">
        <v>1666</v>
      </c>
      <c r="D242" s="574">
        <v>5.5924369747899156</v>
      </c>
      <c r="E242" s="575">
        <v>59.903961584633855</v>
      </c>
      <c r="F242" s="576">
        <v>32.232893157262907</v>
      </c>
      <c r="G242" s="574">
        <v>7.8631452581032404</v>
      </c>
      <c r="H242" s="575">
        <v>83.793517406962778</v>
      </c>
      <c r="I242" s="576">
        <v>2.1608643457382954</v>
      </c>
      <c r="J242" s="576">
        <v>8.3433373349339739</v>
      </c>
      <c r="K242" s="574">
        <v>5.7022809123649463</v>
      </c>
      <c r="L242" s="577">
        <v>14.645858343337334</v>
      </c>
    </row>
    <row r="243" spans="1:12" x14ac:dyDescent="0.2">
      <c r="A243" s="571" t="s">
        <v>2621</v>
      </c>
      <c r="B243" s="572" t="s">
        <v>2622</v>
      </c>
      <c r="C243" s="573">
        <v>4903</v>
      </c>
      <c r="D243" s="574">
        <v>3.9453395880073425</v>
      </c>
      <c r="E243" s="575">
        <v>80.930042830919845</v>
      </c>
      <c r="F243" s="576">
        <v>15.480318172547419</v>
      </c>
      <c r="G243" s="574">
        <v>3.5896389965327353</v>
      </c>
      <c r="H243" s="575">
        <v>98.001223740566999</v>
      </c>
      <c r="I243" s="576">
        <v>0.75464001631654087</v>
      </c>
      <c r="J243" s="576">
        <v>0.12237405669997961</v>
      </c>
      <c r="K243" s="574">
        <v>1.1013665102998165</v>
      </c>
      <c r="L243" s="577">
        <v>9.9122985926983471</v>
      </c>
    </row>
    <row r="244" spans="1:12" x14ac:dyDescent="0.2">
      <c r="A244" s="571" t="s">
        <v>2623</v>
      </c>
      <c r="B244" s="572" t="s">
        <v>2624</v>
      </c>
      <c r="C244" s="573">
        <v>1075</v>
      </c>
      <c r="D244" s="574">
        <v>11.773023255813953</v>
      </c>
      <c r="E244" s="575">
        <v>62.604651162790702</v>
      </c>
      <c r="F244" s="576">
        <v>30.604651162790695</v>
      </c>
      <c r="G244" s="574">
        <v>6.7906976744186043</v>
      </c>
      <c r="H244" s="575">
        <v>98.232558139534888</v>
      </c>
      <c r="I244" s="576">
        <v>0.65116279069767447</v>
      </c>
      <c r="J244" s="576">
        <v>0.46511627906976744</v>
      </c>
      <c r="K244" s="574">
        <v>0.55813953488372092</v>
      </c>
      <c r="L244" s="577">
        <v>33.02325581395349</v>
      </c>
    </row>
    <row r="245" spans="1:12" x14ac:dyDescent="0.2">
      <c r="A245" s="571" t="s">
        <v>2625</v>
      </c>
      <c r="B245" s="572" t="s">
        <v>2626</v>
      </c>
      <c r="C245" s="573">
        <v>166</v>
      </c>
      <c r="D245" s="574">
        <v>10.331325301204819</v>
      </c>
      <c r="E245" s="575">
        <v>51.204819277108435</v>
      </c>
      <c r="F245" s="576">
        <v>41.566265060240966</v>
      </c>
      <c r="G245" s="574">
        <v>7.2289156626506017</v>
      </c>
      <c r="H245" s="575">
        <v>97.590361445783131</v>
      </c>
      <c r="I245" s="576">
        <v>1.2048192771084338</v>
      </c>
      <c r="J245" s="576">
        <v>1.2048192771084338</v>
      </c>
      <c r="K245" s="574">
        <v>0</v>
      </c>
      <c r="L245" s="577">
        <v>31.92771084337349</v>
      </c>
    </row>
    <row r="246" spans="1:12" x14ac:dyDescent="0.2">
      <c r="A246" s="571" t="s">
        <v>2627</v>
      </c>
      <c r="B246" s="572" t="s">
        <v>2628</v>
      </c>
      <c r="C246" s="573">
        <v>711</v>
      </c>
      <c r="D246" s="574">
        <v>8.7974683544303804</v>
      </c>
      <c r="E246" s="575">
        <v>77.637130801687761</v>
      </c>
      <c r="F246" s="576">
        <v>18.706047819971872</v>
      </c>
      <c r="G246" s="574">
        <v>3.6568213783403656</v>
      </c>
      <c r="H246" s="575">
        <v>98.030942334739805</v>
      </c>
      <c r="I246" s="576">
        <v>0.70323488045007032</v>
      </c>
      <c r="J246" s="576">
        <v>0.56258790436005623</v>
      </c>
      <c r="K246" s="574">
        <v>0.70323488045007032</v>
      </c>
      <c r="L246" s="577">
        <v>20.393811533052038</v>
      </c>
    </row>
    <row r="247" spans="1:12" x14ac:dyDescent="0.2">
      <c r="A247" s="571" t="s">
        <v>2629</v>
      </c>
      <c r="B247" s="572" t="s">
        <v>2630</v>
      </c>
      <c r="C247" s="573">
        <v>14323</v>
      </c>
      <c r="D247" s="574">
        <v>6.2007261048662992</v>
      </c>
      <c r="E247" s="575">
        <v>83.418278293653572</v>
      </c>
      <c r="F247" s="576">
        <v>14.403407107449556</v>
      </c>
      <c r="G247" s="574">
        <v>2.1783145988968791</v>
      </c>
      <c r="H247" s="575">
        <v>99.609020456608249</v>
      </c>
      <c r="I247" s="576">
        <v>0.13265377365077149</v>
      </c>
      <c r="J247" s="576">
        <v>2.0945332681700762E-2</v>
      </c>
      <c r="K247" s="574">
        <v>0.23039865949870836</v>
      </c>
      <c r="L247" s="577">
        <v>15.799762619562941</v>
      </c>
    </row>
    <row r="248" spans="1:12" x14ac:dyDescent="0.2">
      <c r="A248" s="571" t="s">
        <v>2631</v>
      </c>
      <c r="B248" s="572" t="s">
        <v>2632</v>
      </c>
      <c r="C248" s="573">
        <v>454</v>
      </c>
      <c r="D248" s="574">
        <v>4.3524229074889869</v>
      </c>
      <c r="E248" s="575">
        <v>77.973568281938327</v>
      </c>
      <c r="F248" s="576">
        <v>18.06167400881057</v>
      </c>
      <c r="G248" s="574">
        <v>3.9647577092511015</v>
      </c>
      <c r="H248" s="575">
        <v>99.33920704845815</v>
      </c>
      <c r="I248" s="576">
        <v>0.22026431718061676</v>
      </c>
      <c r="J248" s="576">
        <v>0</v>
      </c>
      <c r="K248" s="574">
        <v>0.22026431718061676</v>
      </c>
      <c r="L248" s="577">
        <v>17.180616740088105</v>
      </c>
    </row>
    <row r="249" spans="1:12" x14ac:dyDescent="0.2">
      <c r="A249" s="571" t="s">
        <v>2633</v>
      </c>
      <c r="B249" s="572" t="s">
        <v>2634</v>
      </c>
      <c r="C249" s="573">
        <v>1451</v>
      </c>
      <c r="D249" s="574">
        <v>6.1998621640248102</v>
      </c>
      <c r="E249" s="575">
        <v>86.35423845623707</v>
      </c>
      <c r="F249" s="576">
        <v>12.474155754651964</v>
      </c>
      <c r="G249" s="574">
        <v>1.1716057891109581</v>
      </c>
      <c r="H249" s="575">
        <v>99.586492074431433</v>
      </c>
      <c r="I249" s="576">
        <v>6.8917987594762226E-2</v>
      </c>
      <c r="J249" s="576">
        <v>0</v>
      </c>
      <c r="K249" s="574">
        <v>0.34458993797381116</v>
      </c>
      <c r="L249" s="577">
        <v>19.43487250172295</v>
      </c>
    </row>
    <row r="250" spans="1:12" x14ac:dyDescent="0.2">
      <c r="A250" s="571" t="s">
        <v>2635</v>
      </c>
      <c r="B250" s="572" t="s">
        <v>2636</v>
      </c>
      <c r="C250" s="573">
        <v>2717</v>
      </c>
      <c r="D250" s="574">
        <v>2.7574530732425471</v>
      </c>
      <c r="E250" s="575">
        <v>93.963930806036061</v>
      </c>
      <c r="F250" s="576">
        <v>5.1895472948104526</v>
      </c>
      <c r="G250" s="574">
        <v>0.8465218991534782</v>
      </c>
      <c r="H250" s="575">
        <v>99.668752300331249</v>
      </c>
      <c r="I250" s="576">
        <v>7.3610599926389395E-2</v>
      </c>
      <c r="J250" s="576">
        <v>7.3610599926389395E-2</v>
      </c>
      <c r="K250" s="574">
        <v>0.18402649981597352</v>
      </c>
      <c r="L250" s="577">
        <v>16.304747883695253</v>
      </c>
    </row>
    <row r="251" spans="1:12" x14ac:dyDescent="0.2">
      <c r="A251" s="571" t="s">
        <v>2637</v>
      </c>
      <c r="B251" s="572" t="s">
        <v>2638</v>
      </c>
      <c r="C251" s="573">
        <v>184</v>
      </c>
      <c r="D251" s="574">
        <v>3.3043478260869565</v>
      </c>
      <c r="E251" s="575">
        <v>88.58695652173914</v>
      </c>
      <c r="F251" s="576">
        <v>10.326086956521738</v>
      </c>
      <c r="G251" s="574">
        <v>1.0869565217391304</v>
      </c>
      <c r="H251" s="575">
        <v>100</v>
      </c>
      <c r="I251" s="576">
        <v>0</v>
      </c>
      <c r="J251" s="576">
        <v>0</v>
      </c>
      <c r="K251" s="574">
        <v>0</v>
      </c>
      <c r="L251" s="577">
        <v>11.413043478260869</v>
      </c>
    </row>
    <row r="252" spans="1:12" x14ac:dyDescent="0.2">
      <c r="A252" s="571" t="s">
        <v>2639</v>
      </c>
      <c r="B252" s="572" t="s">
        <v>2640</v>
      </c>
      <c r="C252" s="573">
        <v>21087</v>
      </c>
      <c r="D252" s="574">
        <v>1.9072888509508228</v>
      </c>
      <c r="E252" s="575">
        <v>94.911556883387874</v>
      </c>
      <c r="F252" s="576">
        <v>4.4197847014748426</v>
      </c>
      <c r="G252" s="574">
        <v>0.66865841513728841</v>
      </c>
      <c r="H252" s="575">
        <v>99.615877080665811</v>
      </c>
      <c r="I252" s="576">
        <v>7.1133873950775361E-2</v>
      </c>
      <c r="J252" s="576">
        <v>2.8453549580310142E-2</v>
      </c>
      <c r="K252" s="574">
        <v>0.28453549580310145</v>
      </c>
      <c r="L252" s="577">
        <v>12.713994404135248</v>
      </c>
    </row>
    <row r="253" spans="1:12" x14ac:dyDescent="0.2">
      <c r="A253" s="571" t="s">
        <v>2641</v>
      </c>
      <c r="B253" s="572" t="s">
        <v>2642</v>
      </c>
      <c r="C253" s="573">
        <v>1317</v>
      </c>
      <c r="D253" s="574">
        <v>5.1799544419134396</v>
      </c>
      <c r="E253" s="575">
        <v>81.09339407744875</v>
      </c>
      <c r="F253" s="576">
        <v>15.186028853454822</v>
      </c>
      <c r="G253" s="574">
        <v>3.7205770690964313</v>
      </c>
      <c r="H253" s="575">
        <v>98.709187547456338</v>
      </c>
      <c r="I253" s="576">
        <v>0.37965072133637051</v>
      </c>
      <c r="J253" s="576">
        <v>0.45558086560364464</v>
      </c>
      <c r="K253" s="574">
        <v>0.45558086560364464</v>
      </c>
      <c r="L253" s="577">
        <v>21.032649962034927</v>
      </c>
    </row>
    <row r="254" spans="1:12" x14ac:dyDescent="0.2">
      <c r="A254" s="571" t="s">
        <v>2643</v>
      </c>
      <c r="B254" s="572" t="s">
        <v>2644</v>
      </c>
      <c r="C254" s="573">
        <v>1589</v>
      </c>
      <c r="D254" s="574">
        <v>6.6972938955317813</v>
      </c>
      <c r="E254" s="575">
        <v>47.136563876651984</v>
      </c>
      <c r="F254" s="576">
        <v>40.151038388923851</v>
      </c>
      <c r="G254" s="574">
        <v>12.712397734424167</v>
      </c>
      <c r="H254" s="575">
        <v>74.323473882945251</v>
      </c>
      <c r="I254" s="576">
        <v>3.4612964128382635</v>
      </c>
      <c r="J254" s="576">
        <v>13.971050975456262</v>
      </c>
      <c r="K254" s="574">
        <v>8.2441787287602271</v>
      </c>
      <c r="L254" s="577">
        <v>20.578980490874766</v>
      </c>
    </row>
    <row r="255" spans="1:12" x14ac:dyDescent="0.2">
      <c r="A255" s="571" t="s">
        <v>2645</v>
      </c>
      <c r="B255" s="572" t="s">
        <v>2646</v>
      </c>
      <c r="C255" s="573">
        <v>639</v>
      </c>
      <c r="D255" s="574">
        <v>5.5602503912363064</v>
      </c>
      <c r="E255" s="575">
        <v>82.785602503912358</v>
      </c>
      <c r="F255" s="576">
        <v>13.771517996870109</v>
      </c>
      <c r="G255" s="574">
        <v>3.4428794992175273</v>
      </c>
      <c r="H255" s="575">
        <v>97.4960876369327</v>
      </c>
      <c r="I255" s="576">
        <v>1.4084507042253522</v>
      </c>
      <c r="J255" s="576">
        <v>0.46948356807511737</v>
      </c>
      <c r="K255" s="574">
        <v>0.6259780907668232</v>
      </c>
      <c r="L255" s="577">
        <v>13.928012519561817</v>
      </c>
    </row>
    <row r="256" spans="1:12" x14ac:dyDescent="0.2">
      <c r="A256" s="571" t="s">
        <v>2647</v>
      </c>
      <c r="B256" s="572" t="s">
        <v>2648</v>
      </c>
      <c r="C256" s="573">
        <v>2694</v>
      </c>
      <c r="D256" s="574">
        <v>3.0694135115070527</v>
      </c>
      <c r="E256" s="575">
        <v>87.230883444691912</v>
      </c>
      <c r="F256" s="576">
        <v>10.653303637713437</v>
      </c>
      <c r="G256" s="574">
        <v>2.1158129175946545</v>
      </c>
      <c r="H256" s="575">
        <v>96.84484038604306</v>
      </c>
      <c r="I256" s="576">
        <v>1.1878247958426131</v>
      </c>
      <c r="J256" s="576">
        <v>0.44543429844097993</v>
      </c>
      <c r="K256" s="574">
        <v>1.5219005196733482</v>
      </c>
      <c r="L256" s="577">
        <v>15.664439495174461</v>
      </c>
    </row>
    <row r="257" spans="1:12" x14ac:dyDescent="0.2">
      <c r="A257" s="571" t="s">
        <v>2649</v>
      </c>
      <c r="B257" s="572" t="s">
        <v>2650</v>
      </c>
      <c r="C257" s="573">
        <v>14460</v>
      </c>
      <c r="D257" s="574">
        <v>7.3505532503457811</v>
      </c>
      <c r="E257" s="575">
        <v>72.150760719225445</v>
      </c>
      <c r="F257" s="576">
        <v>22.766251728907331</v>
      </c>
      <c r="G257" s="574">
        <v>5.0829875518672196</v>
      </c>
      <c r="H257" s="575">
        <v>99.640387275242048</v>
      </c>
      <c r="I257" s="576">
        <v>0.22821576763485479</v>
      </c>
      <c r="J257" s="576">
        <v>2.0746887966804978E-2</v>
      </c>
      <c r="K257" s="574">
        <v>0.11065006915629322</v>
      </c>
      <c r="L257" s="577">
        <v>18.077455048409405</v>
      </c>
    </row>
    <row r="258" spans="1:12" x14ac:dyDescent="0.2">
      <c r="A258" s="571" t="s">
        <v>2651</v>
      </c>
      <c r="B258" s="572" t="s">
        <v>2652</v>
      </c>
      <c r="C258" s="573">
        <v>1881</v>
      </c>
      <c r="D258" s="574">
        <v>5.7830940988835726</v>
      </c>
      <c r="E258" s="575">
        <v>75.33227006911217</v>
      </c>
      <c r="F258" s="576">
        <v>22.009569377990431</v>
      </c>
      <c r="G258" s="574">
        <v>2.6581605528973951</v>
      </c>
      <c r="H258" s="575">
        <v>99.681020733652318</v>
      </c>
      <c r="I258" s="576">
        <v>0.15948963317384371</v>
      </c>
      <c r="J258" s="576">
        <v>0</v>
      </c>
      <c r="K258" s="574">
        <v>0.15948963317384371</v>
      </c>
      <c r="L258" s="577">
        <v>16.055289739500267</v>
      </c>
    </row>
    <row r="259" spans="1:12" x14ac:dyDescent="0.2">
      <c r="A259" s="571" t="s">
        <v>2653</v>
      </c>
      <c r="B259" s="572" t="s">
        <v>2654</v>
      </c>
      <c r="C259" s="573">
        <v>26</v>
      </c>
      <c r="D259" s="574">
        <v>7.0384615384615383</v>
      </c>
      <c r="E259" s="575">
        <v>50</v>
      </c>
      <c r="F259" s="576">
        <v>34.615384615384613</v>
      </c>
      <c r="G259" s="574">
        <v>15.384615384615385</v>
      </c>
      <c r="H259" s="575">
        <v>100</v>
      </c>
      <c r="I259" s="576">
        <v>0</v>
      </c>
      <c r="J259" s="576">
        <v>0</v>
      </c>
      <c r="K259" s="574">
        <v>0</v>
      </c>
      <c r="L259" s="577">
        <v>11.538461538461538</v>
      </c>
    </row>
    <row r="260" spans="1:12" x14ac:dyDescent="0.2">
      <c r="A260" s="571" t="s">
        <v>2655</v>
      </c>
      <c r="B260" s="572" t="s">
        <v>2656</v>
      </c>
      <c r="C260" s="573">
        <v>41216</v>
      </c>
      <c r="D260" s="574">
        <v>5.2692158385093171</v>
      </c>
      <c r="E260" s="575">
        <v>83.246797360248451</v>
      </c>
      <c r="F260" s="576">
        <v>15.25863742236025</v>
      </c>
      <c r="G260" s="574">
        <v>1.4945652173913044</v>
      </c>
      <c r="H260" s="575">
        <v>99.750097049689444</v>
      </c>
      <c r="I260" s="576">
        <v>0.18439440993788819</v>
      </c>
      <c r="J260" s="576">
        <v>0</v>
      </c>
      <c r="K260" s="574">
        <v>6.5508540372670815E-2</v>
      </c>
      <c r="L260" s="577">
        <v>15.726902173913043</v>
      </c>
    </row>
    <row r="261" spans="1:12" x14ac:dyDescent="0.2">
      <c r="A261" s="571" t="s">
        <v>2657</v>
      </c>
      <c r="B261" s="572" t="s">
        <v>2658</v>
      </c>
      <c r="C261" s="573">
        <v>8490</v>
      </c>
      <c r="D261" s="574">
        <v>1.7471142520612486</v>
      </c>
      <c r="E261" s="575">
        <v>95.429917550058889</v>
      </c>
      <c r="F261" s="576">
        <v>3.8044758539458186</v>
      </c>
      <c r="G261" s="574">
        <v>0.76560659599528857</v>
      </c>
      <c r="H261" s="575">
        <v>99.917550058892814</v>
      </c>
      <c r="I261" s="576">
        <v>3.5335689045936397E-2</v>
      </c>
      <c r="J261" s="576">
        <v>0</v>
      </c>
      <c r="K261" s="574">
        <v>4.7114252061248529E-2</v>
      </c>
      <c r="L261" s="577">
        <v>16.325088339222617</v>
      </c>
    </row>
    <row r="262" spans="1:12" x14ac:dyDescent="0.2">
      <c r="A262" s="571" t="s">
        <v>2659</v>
      </c>
      <c r="B262" s="572" t="s">
        <v>2660</v>
      </c>
      <c r="C262" s="573">
        <v>452</v>
      </c>
      <c r="D262" s="574">
        <v>2.3185840707964602</v>
      </c>
      <c r="E262" s="575">
        <v>95.575221238938056</v>
      </c>
      <c r="F262" s="576">
        <v>3.7610619469026552</v>
      </c>
      <c r="G262" s="574">
        <v>0.66371681415929207</v>
      </c>
      <c r="H262" s="575">
        <v>99.778761061946909</v>
      </c>
      <c r="I262" s="576">
        <v>0.22123893805309736</v>
      </c>
      <c r="J262" s="576">
        <v>0</v>
      </c>
      <c r="K262" s="574">
        <v>0</v>
      </c>
      <c r="L262" s="577">
        <v>17.477876106194689</v>
      </c>
    </row>
    <row r="263" spans="1:12" x14ac:dyDescent="0.2">
      <c r="A263" s="571" t="s">
        <v>2661</v>
      </c>
      <c r="B263" s="572" t="s">
        <v>2662</v>
      </c>
      <c r="C263" s="573">
        <v>250</v>
      </c>
      <c r="D263" s="574">
        <v>1.86</v>
      </c>
      <c r="E263" s="575">
        <v>94</v>
      </c>
      <c r="F263" s="576">
        <v>4.8</v>
      </c>
      <c r="G263" s="574">
        <v>1.2</v>
      </c>
      <c r="H263" s="575">
        <v>100</v>
      </c>
      <c r="I263" s="576">
        <v>0</v>
      </c>
      <c r="J263" s="576">
        <v>0</v>
      </c>
      <c r="K263" s="574">
        <v>0</v>
      </c>
      <c r="L263" s="577">
        <v>13.600000000000001</v>
      </c>
    </row>
    <row r="264" spans="1:12" x14ac:dyDescent="0.2">
      <c r="A264" s="571" t="s">
        <v>2663</v>
      </c>
      <c r="B264" s="572" t="s">
        <v>2664</v>
      </c>
      <c r="C264" s="573">
        <v>77</v>
      </c>
      <c r="D264" s="574">
        <v>2.9740259740259742</v>
      </c>
      <c r="E264" s="575">
        <v>94.805194805194802</v>
      </c>
      <c r="F264" s="576">
        <v>5.1948051948051948</v>
      </c>
      <c r="G264" s="574">
        <v>0</v>
      </c>
      <c r="H264" s="575">
        <v>100</v>
      </c>
      <c r="I264" s="576">
        <v>0</v>
      </c>
      <c r="J264" s="576">
        <v>0</v>
      </c>
      <c r="K264" s="574">
        <v>0</v>
      </c>
      <c r="L264" s="577">
        <v>15.584415584415584</v>
      </c>
    </row>
    <row r="265" spans="1:12" x14ac:dyDescent="0.2">
      <c r="A265" s="571" t="s">
        <v>2665</v>
      </c>
      <c r="B265" s="572" t="s">
        <v>2666</v>
      </c>
      <c r="C265" s="573">
        <v>904</v>
      </c>
      <c r="D265" s="574">
        <v>4.0365044247787614</v>
      </c>
      <c r="E265" s="575">
        <v>69.911504424778755</v>
      </c>
      <c r="F265" s="576">
        <v>5.6415929203539816</v>
      </c>
      <c r="G265" s="574">
        <v>24.446902654867255</v>
      </c>
      <c r="H265" s="575">
        <v>99.66814159292035</v>
      </c>
      <c r="I265" s="576">
        <v>0.11061946902654868</v>
      </c>
      <c r="J265" s="576">
        <v>0</v>
      </c>
      <c r="K265" s="574">
        <v>0.22123893805309736</v>
      </c>
      <c r="L265" s="577">
        <v>15.265486725663715</v>
      </c>
    </row>
    <row r="266" spans="1:12" x14ac:dyDescent="0.2">
      <c r="A266" s="571" t="s">
        <v>2667</v>
      </c>
      <c r="B266" s="572" t="s">
        <v>2668</v>
      </c>
      <c r="C266" s="573">
        <v>140</v>
      </c>
      <c r="D266" s="574">
        <v>4.1071428571428568</v>
      </c>
      <c r="E266" s="575">
        <v>85.714285714285708</v>
      </c>
      <c r="F266" s="576">
        <v>5.7142857142857144</v>
      </c>
      <c r="G266" s="574">
        <v>8.5714285714285712</v>
      </c>
      <c r="H266" s="575">
        <v>97.857142857142847</v>
      </c>
      <c r="I266" s="576">
        <v>2.1428571428571428</v>
      </c>
      <c r="J266" s="576">
        <v>0</v>
      </c>
      <c r="K266" s="574">
        <v>0</v>
      </c>
      <c r="L266" s="577">
        <v>20.714285714285715</v>
      </c>
    </row>
    <row r="267" spans="1:12" x14ac:dyDescent="0.2">
      <c r="A267" s="571" t="s">
        <v>2669</v>
      </c>
      <c r="B267" s="572" t="s">
        <v>2670</v>
      </c>
      <c r="C267" s="573">
        <v>4143</v>
      </c>
      <c r="D267" s="574">
        <v>5.5826695631185128</v>
      </c>
      <c r="E267" s="575">
        <v>84.769490707216988</v>
      </c>
      <c r="F267" s="576">
        <v>13.275404296403574</v>
      </c>
      <c r="G267" s="574">
        <v>1.9551049963794351</v>
      </c>
      <c r="H267" s="575">
        <v>96.210475500844794</v>
      </c>
      <c r="I267" s="576">
        <v>3.5964277093893311</v>
      </c>
      <c r="J267" s="576">
        <v>0</v>
      </c>
      <c r="K267" s="574">
        <v>0.19309678976587016</v>
      </c>
      <c r="L267" s="577">
        <v>13.951243060584117</v>
      </c>
    </row>
    <row r="268" spans="1:12" x14ac:dyDescent="0.2">
      <c r="A268" s="571" t="s">
        <v>2671</v>
      </c>
      <c r="B268" s="572" t="s">
        <v>2672</v>
      </c>
      <c r="C268" s="573">
        <v>513</v>
      </c>
      <c r="D268" s="574">
        <v>2.2807017543859649</v>
      </c>
      <c r="E268" s="575">
        <v>95.516569200779728</v>
      </c>
      <c r="F268" s="576">
        <v>3.8986354775828458</v>
      </c>
      <c r="G268" s="574">
        <v>0.58479532163742687</v>
      </c>
      <c r="H268" s="575">
        <v>99.025341130604289</v>
      </c>
      <c r="I268" s="576">
        <v>0.97465886939571145</v>
      </c>
      <c r="J268" s="576">
        <v>0</v>
      </c>
      <c r="K268" s="574">
        <v>0</v>
      </c>
      <c r="L268" s="577">
        <v>12.475633528265107</v>
      </c>
    </row>
    <row r="269" spans="1:12" x14ac:dyDescent="0.2">
      <c r="A269" s="571" t="s">
        <v>2673</v>
      </c>
      <c r="B269" s="572" t="s">
        <v>2674</v>
      </c>
      <c r="C269" s="573">
        <v>1426</v>
      </c>
      <c r="D269" s="574">
        <v>2.5862552594670407</v>
      </c>
      <c r="E269" s="575">
        <v>89.551192145862558</v>
      </c>
      <c r="F269" s="576">
        <v>8.695652173913043</v>
      </c>
      <c r="G269" s="574">
        <v>1.7531556802244039</v>
      </c>
      <c r="H269" s="575">
        <v>99.649368863955118</v>
      </c>
      <c r="I269" s="576">
        <v>0.21037868162692847</v>
      </c>
      <c r="J269" s="576">
        <v>0</v>
      </c>
      <c r="K269" s="574">
        <v>0.14025245441795231</v>
      </c>
      <c r="L269" s="577">
        <v>16.549789621318372</v>
      </c>
    </row>
    <row r="270" spans="1:12" x14ac:dyDescent="0.2">
      <c r="A270" s="571" t="s">
        <v>2675</v>
      </c>
      <c r="B270" s="572" t="s">
        <v>2676</v>
      </c>
      <c r="C270" s="573">
        <v>7156</v>
      </c>
      <c r="D270" s="574">
        <v>4.6131917272219116</v>
      </c>
      <c r="E270" s="575">
        <v>85.816098378982673</v>
      </c>
      <c r="F270" s="576">
        <v>12.660704304080491</v>
      </c>
      <c r="G270" s="574">
        <v>1.5231973169368362</v>
      </c>
      <c r="H270" s="575">
        <v>96.04527669088877</v>
      </c>
      <c r="I270" s="576">
        <v>3.8848518725544996</v>
      </c>
      <c r="J270" s="576">
        <v>0</v>
      </c>
      <c r="K270" s="574">
        <v>6.9871436556735597E-2</v>
      </c>
      <c r="L270" s="577">
        <v>15.273896031302403</v>
      </c>
    </row>
    <row r="271" spans="1:12" x14ac:dyDescent="0.2">
      <c r="A271" s="571" t="s">
        <v>2677</v>
      </c>
      <c r="B271" s="572" t="s">
        <v>2678</v>
      </c>
      <c r="C271" s="573">
        <v>867</v>
      </c>
      <c r="D271" s="574">
        <v>1.8869665513264129</v>
      </c>
      <c r="E271" s="575">
        <v>56.978085351787776</v>
      </c>
      <c r="F271" s="576">
        <v>22.145328719723185</v>
      </c>
      <c r="G271" s="574">
        <v>20.876585928489042</v>
      </c>
      <c r="H271" s="575">
        <v>18.45444059976932</v>
      </c>
      <c r="I271" s="576">
        <v>74.16378316032295</v>
      </c>
      <c r="J271" s="576">
        <v>5.4209919261822375</v>
      </c>
      <c r="K271" s="574">
        <v>1.9607843137254901</v>
      </c>
      <c r="L271" s="577">
        <v>17.762399077277973</v>
      </c>
    </row>
    <row r="272" spans="1:12" x14ac:dyDescent="0.2">
      <c r="A272" s="571" t="s">
        <v>2679</v>
      </c>
      <c r="B272" s="572" t="s">
        <v>2680</v>
      </c>
      <c r="C272" s="573">
        <v>2</v>
      </c>
      <c r="D272" s="574">
        <v>5</v>
      </c>
      <c r="E272" s="575">
        <v>0</v>
      </c>
      <c r="F272" s="576">
        <v>0</v>
      </c>
      <c r="G272" s="574">
        <v>100</v>
      </c>
      <c r="H272" s="575">
        <v>0</v>
      </c>
      <c r="I272" s="576">
        <v>50</v>
      </c>
      <c r="J272" s="576">
        <v>50</v>
      </c>
      <c r="K272" s="574">
        <v>0</v>
      </c>
      <c r="L272" s="577">
        <v>50</v>
      </c>
    </row>
    <row r="273" spans="1:12" x14ac:dyDescent="0.2">
      <c r="A273" s="571" t="s">
        <v>2681</v>
      </c>
      <c r="B273" s="572" t="s">
        <v>2682</v>
      </c>
      <c r="C273" s="573">
        <v>39</v>
      </c>
      <c r="D273" s="574">
        <v>86.179487179487182</v>
      </c>
      <c r="E273" s="575">
        <v>0</v>
      </c>
      <c r="F273" s="576">
        <v>0</v>
      </c>
      <c r="G273" s="574">
        <v>100</v>
      </c>
      <c r="H273" s="575">
        <v>35.897435897435898</v>
      </c>
      <c r="I273" s="576">
        <v>23.076923076923077</v>
      </c>
      <c r="J273" s="576">
        <v>41.025641025641022</v>
      </c>
      <c r="K273" s="574">
        <v>0</v>
      </c>
      <c r="L273" s="577">
        <v>48.717948717948715</v>
      </c>
    </row>
    <row r="274" spans="1:12" x14ac:dyDescent="0.2">
      <c r="A274" s="571" t="s">
        <v>2683</v>
      </c>
      <c r="B274" s="572" t="s">
        <v>2684</v>
      </c>
      <c r="C274" s="573">
        <v>203</v>
      </c>
      <c r="D274" s="574">
        <v>68.369458128078819</v>
      </c>
      <c r="E274" s="575">
        <v>0.49261083743842365</v>
      </c>
      <c r="F274" s="576">
        <v>0.49261083743842365</v>
      </c>
      <c r="G274" s="574">
        <v>99.01477832512316</v>
      </c>
      <c r="H274" s="575">
        <v>64.532019704433495</v>
      </c>
      <c r="I274" s="576">
        <v>24.630541871921181</v>
      </c>
      <c r="J274" s="576">
        <v>10.83743842364532</v>
      </c>
      <c r="K274" s="574">
        <v>0</v>
      </c>
      <c r="L274" s="577">
        <v>38.916256157635473</v>
      </c>
    </row>
    <row r="275" spans="1:12" x14ac:dyDescent="0.2">
      <c r="A275" s="571" t="s">
        <v>2685</v>
      </c>
      <c r="B275" s="572" t="s">
        <v>2686</v>
      </c>
      <c r="C275" s="573">
        <v>26</v>
      </c>
      <c r="D275" s="574">
        <v>72.769230769230774</v>
      </c>
      <c r="E275" s="575">
        <v>0</v>
      </c>
      <c r="F275" s="576">
        <v>11.538461538461538</v>
      </c>
      <c r="G275" s="574">
        <v>88.461538461538453</v>
      </c>
      <c r="H275" s="575">
        <v>84.615384615384613</v>
      </c>
      <c r="I275" s="576">
        <v>15.384615384615385</v>
      </c>
      <c r="J275" s="576">
        <v>0</v>
      </c>
      <c r="K275" s="574">
        <v>0</v>
      </c>
      <c r="L275" s="577">
        <v>34.615384615384613</v>
      </c>
    </row>
    <row r="276" spans="1:12" x14ac:dyDescent="0.2">
      <c r="A276" s="571" t="s">
        <v>2687</v>
      </c>
      <c r="B276" s="572" t="s">
        <v>2688</v>
      </c>
      <c r="C276" s="573">
        <v>458</v>
      </c>
      <c r="D276" s="574">
        <v>39.580786026200876</v>
      </c>
      <c r="E276" s="575">
        <v>2.4017467248908297</v>
      </c>
      <c r="F276" s="576">
        <v>13.973799126637553</v>
      </c>
      <c r="G276" s="574">
        <v>83.624454148471614</v>
      </c>
      <c r="H276" s="575">
        <v>79.91266375545851</v>
      </c>
      <c r="I276" s="576">
        <v>18.5589519650655</v>
      </c>
      <c r="J276" s="576">
        <v>1.3100436681222707</v>
      </c>
      <c r="K276" s="574">
        <v>0.21834061135371177</v>
      </c>
      <c r="L276" s="577">
        <v>27.729257641921397</v>
      </c>
    </row>
    <row r="277" spans="1:12" x14ac:dyDescent="0.2">
      <c r="A277" s="571" t="s">
        <v>2689</v>
      </c>
      <c r="B277" s="572" t="s">
        <v>2690</v>
      </c>
      <c r="C277" s="573">
        <v>13</v>
      </c>
      <c r="D277" s="574">
        <v>40.153846153846153</v>
      </c>
      <c r="E277" s="575">
        <v>15.384615384615385</v>
      </c>
      <c r="F277" s="576">
        <v>7.6923076923076925</v>
      </c>
      <c r="G277" s="574">
        <v>76.923076923076934</v>
      </c>
      <c r="H277" s="575">
        <v>53.846153846153847</v>
      </c>
      <c r="I277" s="576">
        <v>30.76923076923077</v>
      </c>
      <c r="J277" s="576">
        <v>15.384615384615385</v>
      </c>
      <c r="K277" s="574">
        <v>0</v>
      </c>
      <c r="L277" s="577">
        <v>61.53846153846154</v>
      </c>
    </row>
    <row r="278" spans="1:12" x14ac:dyDescent="0.2">
      <c r="A278" s="571" t="s">
        <v>2691</v>
      </c>
      <c r="B278" s="572" t="s">
        <v>2692</v>
      </c>
      <c r="C278" s="573">
        <v>1010</v>
      </c>
      <c r="D278" s="574">
        <v>23.08019801980198</v>
      </c>
      <c r="E278" s="575">
        <v>17.920792079207921</v>
      </c>
      <c r="F278" s="576">
        <v>37.128712871287128</v>
      </c>
      <c r="G278" s="574">
        <v>44.950495049504951</v>
      </c>
      <c r="H278" s="575">
        <v>88.514851485148512</v>
      </c>
      <c r="I278" s="576">
        <v>10.396039603960396</v>
      </c>
      <c r="J278" s="576">
        <v>0.19801980198019803</v>
      </c>
      <c r="K278" s="574">
        <v>0.89108910891089099</v>
      </c>
      <c r="L278" s="577">
        <v>21.386138613861387</v>
      </c>
    </row>
    <row r="279" spans="1:12" x14ac:dyDescent="0.2">
      <c r="A279" s="571" t="s">
        <v>2693</v>
      </c>
      <c r="B279" s="572" t="s">
        <v>2694</v>
      </c>
      <c r="C279" s="573">
        <v>24</v>
      </c>
      <c r="D279" s="574">
        <v>49.708333333333336</v>
      </c>
      <c r="E279" s="575">
        <v>4.1666666666666661</v>
      </c>
      <c r="F279" s="576">
        <v>37.5</v>
      </c>
      <c r="G279" s="574">
        <v>58.333333333333336</v>
      </c>
      <c r="H279" s="575">
        <v>79.166666666666657</v>
      </c>
      <c r="I279" s="576">
        <v>20.833333333333336</v>
      </c>
      <c r="J279" s="576">
        <v>0</v>
      </c>
      <c r="K279" s="574">
        <v>0</v>
      </c>
      <c r="L279" s="577">
        <v>66.666666666666657</v>
      </c>
    </row>
    <row r="280" spans="1:12" x14ac:dyDescent="0.2">
      <c r="A280" s="571" t="s">
        <v>2695</v>
      </c>
      <c r="B280" s="572" t="s">
        <v>2696</v>
      </c>
      <c r="C280" s="573">
        <v>2763</v>
      </c>
      <c r="D280" s="574">
        <v>10.25262395946435</v>
      </c>
      <c r="E280" s="575">
        <v>46.977922547955117</v>
      </c>
      <c r="F280" s="576">
        <v>40.608034744842563</v>
      </c>
      <c r="G280" s="574">
        <v>12.414042707202317</v>
      </c>
      <c r="H280" s="575">
        <v>97.357944263481727</v>
      </c>
      <c r="I280" s="576">
        <v>1.8096272167933407</v>
      </c>
      <c r="J280" s="576">
        <v>3.6192544335866814E-2</v>
      </c>
      <c r="K280" s="574">
        <v>0.79623597538906987</v>
      </c>
      <c r="L280" s="577">
        <v>14.694173000361927</v>
      </c>
    </row>
    <row r="281" spans="1:12" x14ac:dyDescent="0.2">
      <c r="A281" s="571" t="s">
        <v>2697</v>
      </c>
      <c r="B281" s="572" t="s">
        <v>2698</v>
      </c>
      <c r="C281" s="573">
        <v>91</v>
      </c>
      <c r="D281" s="574">
        <v>24.857142857142858</v>
      </c>
      <c r="E281" s="575">
        <v>19.780219780219781</v>
      </c>
      <c r="F281" s="576">
        <v>39.560439560439562</v>
      </c>
      <c r="G281" s="574">
        <v>40.659340659340657</v>
      </c>
      <c r="H281" s="575">
        <v>91.208791208791212</v>
      </c>
      <c r="I281" s="576">
        <v>8.791208791208792</v>
      </c>
      <c r="J281" s="576">
        <v>0</v>
      </c>
      <c r="K281" s="574">
        <v>0</v>
      </c>
      <c r="L281" s="577">
        <v>63.73626373626373</v>
      </c>
    </row>
    <row r="282" spans="1:12" x14ac:dyDescent="0.2">
      <c r="A282" s="571" t="s">
        <v>2699</v>
      </c>
      <c r="B282" s="572" t="s">
        <v>2700</v>
      </c>
      <c r="C282" s="573">
        <v>535</v>
      </c>
      <c r="D282" s="574">
        <v>8.1439252336448593</v>
      </c>
      <c r="E282" s="575">
        <v>51.401869158878498</v>
      </c>
      <c r="F282" s="576">
        <v>39.252336448598129</v>
      </c>
      <c r="G282" s="574">
        <v>9.3457943925233646</v>
      </c>
      <c r="H282" s="575">
        <v>92.710280373831779</v>
      </c>
      <c r="I282" s="576">
        <v>5.7943925233644862</v>
      </c>
      <c r="J282" s="576">
        <v>0.56074766355140182</v>
      </c>
      <c r="K282" s="574">
        <v>0.93457943925233633</v>
      </c>
      <c r="L282" s="577">
        <v>24.67289719626168</v>
      </c>
    </row>
    <row r="283" spans="1:12" x14ac:dyDescent="0.2">
      <c r="A283" s="571" t="s">
        <v>2701</v>
      </c>
      <c r="B283" s="572" t="s">
        <v>2702</v>
      </c>
      <c r="C283" s="573">
        <v>224</v>
      </c>
      <c r="D283" s="574">
        <v>11.580357142857142</v>
      </c>
      <c r="E283" s="575">
        <v>100</v>
      </c>
      <c r="F283" s="576">
        <v>0</v>
      </c>
      <c r="G283" s="574">
        <v>0</v>
      </c>
      <c r="H283" s="575">
        <v>89.285714285714292</v>
      </c>
      <c r="I283" s="576">
        <v>10.267857142857142</v>
      </c>
      <c r="J283" s="576">
        <v>0</v>
      </c>
      <c r="K283" s="574">
        <v>0.4464285714285714</v>
      </c>
      <c r="L283" s="577">
        <v>20.982142857142858</v>
      </c>
    </row>
    <row r="284" spans="1:12" x14ac:dyDescent="0.2">
      <c r="A284" s="571" t="s">
        <v>2703</v>
      </c>
      <c r="B284" s="572" t="s">
        <v>2704</v>
      </c>
      <c r="C284" s="573">
        <v>68</v>
      </c>
      <c r="D284" s="574">
        <v>8.5882352941176467</v>
      </c>
      <c r="E284" s="575">
        <v>51.470588235294116</v>
      </c>
      <c r="F284" s="576">
        <v>29.411764705882355</v>
      </c>
      <c r="G284" s="574">
        <v>19.117647058823529</v>
      </c>
      <c r="H284" s="575">
        <v>92.64705882352942</v>
      </c>
      <c r="I284" s="576">
        <v>7.3529411764705888</v>
      </c>
      <c r="J284" s="576">
        <v>0</v>
      </c>
      <c r="K284" s="574">
        <v>0</v>
      </c>
      <c r="L284" s="577">
        <v>19.117647058823529</v>
      </c>
    </row>
    <row r="285" spans="1:12" x14ac:dyDescent="0.2">
      <c r="A285" s="571" t="s">
        <v>2705</v>
      </c>
      <c r="B285" s="572" t="s">
        <v>2706</v>
      </c>
      <c r="C285" s="573">
        <v>674</v>
      </c>
      <c r="D285" s="574">
        <v>9.0682492581602379</v>
      </c>
      <c r="E285" s="575">
        <v>18.84272997032641</v>
      </c>
      <c r="F285" s="576">
        <v>70.326409495548958</v>
      </c>
      <c r="G285" s="574">
        <v>10.83086053412463</v>
      </c>
      <c r="H285" s="575">
        <v>96.142433234421361</v>
      </c>
      <c r="I285" s="576">
        <v>3.1157270029673589</v>
      </c>
      <c r="J285" s="576">
        <v>0.59347181008902083</v>
      </c>
      <c r="K285" s="574">
        <v>0.14836795252225521</v>
      </c>
      <c r="L285" s="577">
        <v>11.127596439169139</v>
      </c>
    </row>
    <row r="286" spans="1:12" x14ac:dyDescent="0.2">
      <c r="A286" s="571" t="s">
        <v>2707</v>
      </c>
      <c r="B286" s="572" t="s">
        <v>2708</v>
      </c>
      <c r="C286" s="573">
        <v>53844</v>
      </c>
      <c r="D286" s="574">
        <v>5.0851534061362456</v>
      </c>
      <c r="E286" s="575">
        <v>83.000891464229994</v>
      </c>
      <c r="F286" s="576">
        <v>15.342470841690812</v>
      </c>
      <c r="G286" s="574">
        <v>1.6566376940791918</v>
      </c>
      <c r="H286" s="575">
        <v>99.665700913750825</v>
      </c>
      <c r="I286" s="576">
        <v>0.17643562885372557</v>
      </c>
      <c r="J286" s="576">
        <v>3.7144342916573809E-3</v>
      </c>
      <c r="K286" s="574">
        <v>0.15414902310378129</v>
      </c>
      <c r="L286" s="577">
        <v>12.658792065968353</v>
      </c>
    </row>
    <row r="287" spans="1:12" x14ac:dyDescent="0.2">
      <c r="A287" s="571" t="s">
        <v>2709</v>
      </c>
      <c r="B287" s="572" t="s">
        <v>2710</v>
      </c>
      <c r="C287" s="573">
        <v>92</v>
      </c>
      <c r="D287" s="574">
        <v>12.478260869565217</v>
      </c>
      <c r="E287" s="575">
        <v>41.304347826086953</v>
      </c>
      <c r="F287" s="576">
        <v>20.652173913043477</v>
      </c>
      <c r="G287" s="574">
        <v>38.04347826086957</v>
      </c>
      <c r="H287" s="575">
        <v>92.391304347826093</v>
      </c>
      <c r="I287" s="576">
        <v>4.3478260869565215</v>
      </c>
      <c r="J287" s="576">
        <v>1.0869565217391304</v>
      </c>
      <c r="K287" s="574">
        <v>2.1739130434782608</v>
      </c>
      <c r="L287" s="577">
        <v>25</v>
      </c>
    </row>
    <row r="288" spans="1:12" x14ac:dyDescent="0.2">
      <c r="A288" s="571" t="s">
        <v>2711</v>
      </c>
      <c r="B288" s="572" t="s">
        <v>2712</v>
      </c>
      <c r="C288" s="573">
        <v>896</v>
      </c>
      <c r="D288" s="574">
        <v>5.5133928571428568</v>
      </c>
      <c r="E288" s="575">
        <v>83.258928571428569</v>
      </c>
      <c r="F288" s="576">
        <v>13.392857142857142</v>
      </c>
      <c r="G288" s="574">
        <v>3.3482142857142856</v>
      </c>
      <c r="H288" s="575">
        <v>96.763392857142861</v>
      </c>
      <c r="I288" s="576">
        <v>1.0044642857142858</v>
      </c>
      <c r="J288" s="576">
        <v>0.4464285714285714</v>
      </c>
      <c r="K288" s="574">
        <v>1.7857142857142856</v>
      </c>
      <c r="L288" s="577">
        <v>13.950892857142858</v>
      </c>
    </row>
    <row r="289" spans="1:12" x14ac:dyDescent="0.2">
      <c r="A289" s="571" t="s">
        <v>2713</v>
      </c>
      <c r="B289" s="572" t="s">
        <v>2714</v>
      </c>
      <c r="C289" s="573">
        <v>491</v>
      </c>
      <c r="D289" s="574">
        <v>9.0224032586558049</v>
      </c>
      <c r="E289" s="575">
        <v>16.08961303462322</v>
      </c>
      <c r="F289" s="576">
        <v>29.735234215885946</v>
      </c>
      <c r="G289" s="574">
        <v>54.175152749490842</v>
      </c>
      <c r="H289" s="575">
        <v>86.150712830957232</v>
      </c>
      <c r="I289" s="576">
        <v>5.2953156822810588</v>
      </c>
      <c r="J289" s="576">
        <v>6.7209775967413439</v>
      </c>
      <c r="K289" s="574">
        <v>1.8329938900203666</v>
      </c>
      <c r="L289" s="577">
        <v>27.494908350305497</v>
      </c>
    </row>
    <row r="290" spans="1:12" x14ac:dyDescent="0.2">
      <c r="A290" s="571" t="s">
        <v>2715</v>
      </c>
      <c r="B290" s="572" t="s">
        <v>2716</v>
      </c>
      <c r="C290" s="573">
        <v>1811</v>
      </c>
      <c r="D290" s="574">
        <v>8.02263942573164</v>
      </c>
      <c r="E290" s="575">
        <v>55.604638321369407</v>
      </c>
      <c r="F290" s="576">
        <v>30.646051905024844</v>
      </c>
      <c r="G290" s="574">
        <v>13.749309773605741</v>
      </c>
      <c r="H290" s="575">
        <v>82.495858641634456</v>
      </c>
      <c r="I290" s="576">
        <v>5.0248481501932636</v>
      </c>
      <c r="J290" s="576">
        <v>3.7548315847598013</v>
      </c>
      <c r="K290" s="574">
        <v>8.2274986195472124</v>
      </c>
      <c r="L290" s="577">
        <v>13.252346769740475</v>
      </c>
    </row>
    <row r="291" spans="1:12" x14ac:dyDescent="0.2">
      <c r="A291" s="571" t="s">
        <v>2717</v>
      </c>
      <c r="B291" s="572" t="s">
        <v>2718</v>
      </c>
      <c r="C291" s="573">
        <v>8009</v>
      </c>
      <c r="D291" s="574">
        <v>6.6473966787364214</v>
      </c>
      <c r="E291" s="575">
        <v>49.282057685104256</v>
      </c>
      <c r="F291" s="576">
        <v>37.23311274815832</v>
      </c>
      <c r="G291" s="574">
        <v>13.484829566737419</v>
      </c>
      <c r="H291" s="575">
        <v>83.568485453864412</v>
      </c>
      <c r="I291" s="576">
        <v>2.4222749406917217</v>
      </c>
      <c r="J291" s="576">
        <v>2.6844799600449494</v>
      </c>
      <c r="K291" s="574">
        <v>11.262329878886252</v>
      </c>
      <c r="L291" s="577">
        <v>9.3769509302035221</v>
      </c>
    </row>
    <row r="292" spans="1:12" x14ac:dyDescent="0.2">
      <c r="A292" s="571" t="s">
        <v>2719</v>
      </c>
      <c r="B292" s="572" t="s">
        <v>2720</v>
      </c>
      <c r="C292" s="573">
        <v>1053</v>
      </c>
      <c r="D292" s="574">
        <v>5.8480531813865149</v>
      </c>
      <c r="E292" s="575">
        <v>70.275403608736937</v>
      </c>
      <c r="F292" s="576">
        <v>19.848053181386515</v>
      </c>
      <c r="G292" s="574">
        <v>9.8765432098765427</v>
      </c>
      <c r="H292" s="575">
        <v>91.832858499525159</v>
      </c>
      <c r="I292" s="576">
        <v>4.7483380816714149</v>
      </c>
      <c r="J292" s="576">
        <v>0.66476733143399813</v>
      </c>
      <c r="K292" s="574">
        <v>2.7540360873694207</v>
      </c>
      <c r="L292" s="577">
        <v>24.121557454890787</v>
      </c>
    </row>
    <row r="293" spans="1:12" x14ac:dyDescent="0.2">
      <c r="A293" s="571" t="s">
        <v>2721</v>
      </c>
      <c r="B293" s="572" t="s">
        <v>2722</v>
      </c>
      <c r="C293" s="573">
        <v>169</v>
      </c>
      <c r="D293" s="574">
        <v>14.384615384615385</v>
      </c>
      <c r="E293" s="575">
        <v>51.479289940828401</v>
      </c>
      <c r="F293" s="576">
        <v>26.627218934911244</v>
      </c>
      <c r="G293" s="574">
        <v>21.893491124260358</v>
      </c>
      <c r="H293" s="575">
        <v>84.615384615384613</v>
      </c>
      <c r="I293" s="576">
        <v>7.6923076923076925</v>
      </c>
      <c r="J293" s="576">
        <v>4.7337278106508878</v>
      </c>
      <c r="K293" s="574">
        <v>2.9585798816568047</v>
      </c>
      <c r="L293" s="577">
        <v>26.035502958579883</v>
      </c>
    </row>
    <row r="294" spans="1:12" x14ac:dyDescent="0.2">
      <c r="A294" s="571" t="s">
        <v>2723</v>
      </c>
      <c r="B294" s="572" t="s">
        <v>2724</v>
      </c>
      <c r="C294" s="573">
        <v>129</v>
      </c>
      <c r="D294" s="574">
        <v>7.9767441860465116</v>
      </c>
      <c r="E294" s="575">
        <v>75.193798449612402</v>
      </c>
      <c r="F294" s="576">
        <v>17.054263565891471</v>
      </c>
      <c r="G294" s="574">
        <v>7.7519379844961236</v>
      </c>
      <c r="H294" s="575">
        <v>91.472868217054256</v>
      </c>
      <c r="I294" s="576">
        <v>6.2015503875968996</v>
      </c>
      <c r="J294" s="576">
        <v>2.3255813953488373</v>
      </c>
      <c r="K294" s="574">
        <v>0</v>
      </c>
      <c r="L294" s="577">
        <v>27.906976744186046</v>
      </c>
    </row>
    <row r="295" spans="1:12" x14ac:dyDescent="0.2">
      <c r="A295" s="571" t="s">
        <v>2725</v>
      </c>
      <c r="B295" s="572" t="s">
        <v>2726</v>
      </c>
      <c r="C295" s="573">
        <v>493</v>
      </c>
      <c r="D295" s="574">
        <v>14.458417849898581</v>
      </c>
      <c r="E295" s="575">
        <v>40.365111561866122</v>
      </c>
      <c r="F295" s="576">
        <v>45.233265720081135</v>
      </c>
      <c r="G295" s="574">
        <v>14.401622718052739</v>
      </c>
      <c r="H295" s="575">
        <v>91.480730223123729</v>
      </c>
      <c r="I295" s="576">
        <v>2.8397565922920891</v>
      </c>
      <c r="J295" s="576">
        <v>3.2454361054766734</v>
      </c>
      <c r="K295" s="574">
        <v>2.4340770791075048</v>
      </c>
      <c r="L295" s="577">
        <v>44.624746450304258</v>
      </c>
    </row>
    <row r="296" spans="1:12" x14ac:dyDescent="0.2">
      <c r="A296" s="571" t="s">
        <v>2727</v>
      </c>
      <c r="B296" s="572" t="s">
        <v>2728</v>
      </c>
      <c r="C296" s="573">
        <v>1398</v>
      </c>
      <c r="D296" s="574">
        <v>9.1795422031473528</v>
      </c>
      <c r="E296" s="575">
        <v>65.951359084406292</v>
      </c>
      <c r="F296" s="576">
        <v>23.962804005722461</v>
      </c>
      <c r="G296" s="574">
        <v>10.085836909871244</v>
      </c>
      <c r="H296" s="575">
        <v>93.919885550786844</v>
      </c>
      <c r="I296" s="576">
        <v>2.1459227467811157</v>
      </c>
      <c r="J296" s="576">
        <v>1.7167381974248928</v>
      </c>
      <c r="K296" s="574">
        <v>2.1459227467811157</v>
      </c>
      <c r="L296" s="577">
        <v>30.543633762517882</v>
      </c>
    </row>
    <row r="297" spans="1:12" x14ac:dyDescent="0.2">
      <c r="A297" s="571" t="s">
        <v>2729</v>
      </c>
      <c r="B297" s="572" t="s">
        <v>2730</v>
      </c>
      <c r="C297" s="573">
        <v>412</v>
      </c>
      <c r="D297" s="574">
        <v>9.2572815533980588</v>
      </c>
      <c r="E297" s="575">
        <v>37.864077669902912</v>
      </c>
      <c r="F297" s="576">
        <v>22.330097087378643</v>
      </c>
      <c r="G297" s="574">
        <v>39.805825242718448</v>
      </c>
      <c r="H297" s="575">
        <v>53.883495145631066</v>
      </c>
      <c r="I297" s="576">
        <v>14.805825242718445</v>
      </c>
      <c r="J297" s="576">
        <v>25.970873786407765</v>
      </c>
      <c r="K297" s="574">
        <v>5.3398058252427179</v>
      </c>
      <c r="L297" s="577">
        <v>28.883495145631066</v>
      </c>
    </row>
    <row r="298" spans="1:12" x14ac:dyDescent="0.2">
      <c r="A298" s="571" t="s">
        <v>2731</v>
      </c>
      <c r="B298" s="572" t="s">
        <v>2732</v>
      </c>
      <c r="C298" s="573">
        <v>2365</v>
      </c>
      <c r="D298" s="574">
        <v>9.5369978858350954</v>
      </c>
      <c r="E298" s="575">
        <v>25.454545454545453</v>
      </c>
      <c r="F298" s="576">
        <v>46.469344608879496</v>
      </c>
      <c r="G298" s="574">
        <v>28.076109936575055</v>
      </c>
      <c r="H298" s="575">
        <v>72.938689217758991</v>
      </c>
      <c r="I298" s="576">
        <v>9.0909090909090917</v>
      </c>
      <c r="J298" s="576">
        <v>11.797040169133192</v>
      </c>
      <c r="K298" s="574">
        <v>6.1310782241014801</v>
      </c>
      <c r="L298" s="577">
        <v>30.190274841437631</v>
      </c>
    </row>
    <row r="299" spans="1:12" x14ac:dyDescent="0.2">
      <c r="A299" s="571" t="s">
        <v>2733</v>
      </c>
      <c r="B299" s="572" t="s">
        <v>2734</v>
      </c>
      <c r="C299" s="573">
        <v>5473</v>
      </c>
      <c r="D299" s="574">
        <v>18.055545404714049</v>
      </c>
      <c r="E299" s="575">
        <v>56.879225287776357</v>
      </c>
      <c r="F299" s="576">
        <v>35.812168828795912</v>
      </c>
      <c r="G299" s="574">
        <v>7.3086058834277363</v>
      </c>
      <c r="H299" s="575">
        <v>91.120043851635302</v>
      </c>
      <c r="I299" s="576">
        <v>2.1377672209026128</v>
      </c>
      <c r="J299" s="576">
        <v>2.9782568974968027</v>
      </c>
      <c r="K299" s="574">
        <v>3.7456605152567151</v>
      </c>
      <c r="L299" s="577">
        <v>34.460076740361778</v>
      </c>
    </row>
    <row r="300" spans="1:12" x14ac:dyDescent="0.2">
      <c r="A300" s="571" t="s">
        <v>2735</v>
      </c>
      <c r="B300" s="572" t="s">
        <v>2736</v>
      </c>
      <c r="C300" s="573">
        <v>16095</v>
      </c>
      <c r="D300" s="574">
        <v>4.2065858962410685</v>
      </c>
      <c r="E300" s="575">
        <v>80.36036036036036</v>
      </c>
      <c r="F300" s="576">
        <v>13.898726312519416</v>
      </c>
      <c r="G300" s="574">
        <v>5.7409133271202233</v>
      </c>
      <c r="H300" s="575">
        <v>98.539919229574409</v>
      </c>
      <c r="I300" s="576">
        <v>0.38521279900590244</v>
      </c>
      <c r="J300" s="576">
        <v>0.30444237340789065</v>
      </c>
      <c r="K300" s="574">
        <v>0.77042559801180488</v>
      </c>
      <c r="L300" s="577">
        <v>28.866107486797144</v>
      </c>
    </row>
    <row r="301" spans="1:12" x14ac:dyDescent="0.2">
      <c r="A301" s="571" t="s">
        <v>2737</v>
      </c>
      <c r="B301" s="572" t="s">
        <v>2738</v>
      </c>
      <c r="C301" s="573">
        <v>1728</v>
      </c>
      <c r="D301" s="574">
        <v>7.3859953703703702</v>
      </c>
      <c r="E301" s="575">
        <v>49.189814814814817</v>
      </c>
      <c r="F301" s="576">
        <v>33.564814814814817</v>
      </c>
      <c r="G301" s="574">
        <v>17.24537037037037</v>
      </c>
      <c r="H301" s="575">
        <v>70.428240740740748</v>
      </c>
      <c r="I301" s="576">
        <v>3.9930555555555554</v>
      </c>
      <c r="J301" s="576">
        <v>15.567129629629632</v>
      </c>
      <c r="K301" s="574">
        <v>10.011574074074074</v>
      </c>
      <c r="L301" s="577">
        <v>14.872685185185187</v>
      </c>
    </row>
    <row r="302" spans="1:12" x14ac:dyDescent="0.2">
      <c r="A302" s="571" t="s">
        <v>2739</v>
      </c>
      <c r="B302" s="572" t="s">
        <v>2740</v>
      </c>
      <c r="C302" s="573">
        <v>746</v>
      </c>
      <c r="D302" s="574">
        <v>16.717158176943698</v>
      </c>
      <c r="E302" s="575">
        <v>36.327077747989279</v>
      </c>
      <c r="F302" s="576">
        <v>21.983914209115284</v>
      </c>
      <c r="G302" s="574">
        <v>41.689008042895445</v>
      </c>
      <c r="H302" s="575">
        <v>97.58713136729223</v>
      </c>
      <c r="I302" s="576">
        <v>1.3404825737265416</v>
      </c>
      <c r="J302" s="576">
        <v>1.0723860589812333</v>
      </c>
      <c r="K302" s="574">
        <v>0</v>
      </c>
      <c r="L302" s="577">
        <v>52.815013404825741</v>
      </c>
    </row>
    <row r="303" spans="1:12" x14ac:dyDescent="0.2">
      <c r="A303" s="571" t="s">
        <v>2741</v>
      </c>
      <c r="B303" s="572" t="s">
        <v>2742</v>
      </c>
      <c r="C303" s="573">
        <v>726</v>
      </c>
      <c r="D303" s="574">
        <v>19.775482093663911</v>
      </c>
      <c r="E303" s="575">
        <v>18.87052341597796</v>
      </c>
      <c r="F303" s="576">
        <v>26.308539944903579</v>
      </c>
      <c r="G303" s="574">
        <v>54.820936639118457</v>
      </c>
      <c r="H303" s="575">
        <v>56.887052341597801</v>
      </c>
      <c r="I303" s="576">
        <v>9.3663911845730023</v>
      </c>
      <c r="J303" s="576">
        <v>16.666666666666664</v>
      </c>
      <c r="K303" s="574">
        <v>16.253443526170798</v>
      </c>
      <c r="L303" s="577">
        <v>21.900826446280991</v>
      </c>
    </row>
    <row r="304" spans="1:12" x14ac:dyDescent="0.2">
      <c r="A304" s="571" t="s">
        <v>2743</v>
      </c>
      <c r="B304" s="572" t="s">
        <v>2744</v>
      </c>
      <c r="C304" s="573">
        <v>572</v>
      </c>
      <c r="D304" s="574">
        <v>17.463286713286713</v>
      </c>
      <c r="E304" s="575">
        <v>36.538461538461533</v>
      </c>
      <c r="F304" s="576">
        <v>39.685314685314687</v>
      </c>
      <c r="G304" s="574">
        <v>23.776223776223777</v>
      </c>
      <c r="H304" s="575">
        <v>89.335664335664333</v>
      </c>
      <c r="I304" s="576">
        <v>4.895104895104895</v>
      </c>
      <c r="J304" s="576">
        <v>0.69930069930069927</v>
      </c>
      <c r="K304" s="574">
        <v>5.06993006993007</v>
      </c>
      <c r="L304" s="577">
        <v>25.874125874125873</v>
      </c>
    </row>
    <row r="305" spans="1:12" x14ac:dyDescent="0.2">
      <c r="A305" s="571" t="s">
        <v>2745</v>
      </c>
      <c r="B305" s="572" t="s">
        <v>2746</v>
      </c>
      <c r="C305" s="573">
        <v>6186</v>
      </c>
      <c r="D305" s="574">
        <v>13.004526349822179</v>
      </c>
      <c r="E305" s="575">
        <v>10.782411897833818</v>
      </c>
      <c r="F305" s="576">
        <v>36.614936954413189</v>
      </c>
      <c r="G305" s="574">
        <v>52.602651147752987</v>
      </c>
      <c r="H305" s="575">
        <v>50.598124797930808</v>
      </c>
      <c r="I305" s="576">
        <v>6.6278693824765602</v>
      </c>
      <c r="J305" s="576">
        <v>27.546071774975751</v>
      </c>
      <c r="K305" s="574">
        <v>14.98545101842871</v>
      </c>
      <c r="L305" s="577">
        <v>12.027158098933075</v>
      </c>
    </row>
    <row r="306" spans="1:12" x14ac:dyDescent="0.2">
      <c r="A306" s="571" t="s">
        <v>2747</v>
      </c>
      <c r="B306" s="572" t="s">
        <v>2748</v>
      </c>
      <c r="C306" s="573">
        <v>1158</v>
      </c>
      <c r="D306" s="574">
        <v>10.384283246977548</v>
      </c>
      <c r="E306" s="575">
        <v>49.222797927461137</v>
      </c>
      <c r="F306" s="576">
        <v>36.960276338514682</v>
      </c>
      <c r="G306" s="574">
        <v>13.81692573402418</v>
      </c>
      <c r="H306" s="575">
        <v>86.960276338514689</v>
      </c>
      <c r="I306" s="576">
        <v>5.0086355785837648</v>
      </c>
      <c r="J306" s="576">
        <v>1.0362694300518136</v>
      </c>
      <c r="K306" s="574">
        <v>6.8221070811744386</v>
      </c>
      <c r="L306" s="577">
        <v>17.443868739205527</v>
      </c>
    </row>
    <row r="307" spans="1:12" x14ac:dyDescent="0.2">
      <c r="A307" s="571" t="s">
        <v>2749</v>
      </c>
      <c r="B307" s="572" t="s">
        <v>2750</v>
      </c>
      <c r="C307" s="573">
        <v>1167</v>
      </c>
      <c r="D307" s="574">
        <v>6.323050556983719</v>
      </c>
      <c r="E307" s="575">
        <v>67.266495287060835</v>
      </c>
      <c r="F307" s="576">
        <v>24.164524421593832</v>
      </c>
      <c r="G307" s="574">
        <v>8.5689802913453299</v>
      </c>
      <c r="H307" s="575">
        <v>87.40359897172236</v>
      </c>
      <c r="I307" s="576">
        <v>5.3984575835475574</v>
      </c>
      <c r="J307" s="576">
        <v>2.5706940874035991</v>
      </c>
      <c r="K307" s="574">
        <v>4.6272493573264777</v>
      </c>
      <c r="L307" s="577">
        <v>15.85261353898886</v>
      </c>
    </row>
    <row r="308" spans="1:12" x14ac:dyDescent="0.2">
      <c r="A308" s="571" t="s">
        <v>2751</v>
      </c>
      <c r="B308" s="572" t="s">
        <v>2752</v>
      </c>
      <c r="C308" s="573">
        <v>2921</v>
      </c>
      <c r="D308" s="574">
        <v>5.4515576857240671</v>
      </c>
      <c r="E308" s="575">
        <v>69.120164327285167</v>
      </c>
      <c r="F308" s="576">
        <v>21.807600136939403</v>
      </c>
      <c r="G308" s="574">
        <v>9.0722355357754196</v>
      </c>
      <c r="H308" s="575">
        <v>96.610749743238628</v>
      </c>
      <c r="I308" s="576">
        <v>1.1982197877439233</v>
      </c>
      <c r="J308" s="576">
        <v>0.47928791509756935</v>
      </c>
      <c r="K308" s="574">
        <v>1.6775077028414926</v>
      </c>
      <c r="L308" s="577">
        <v>13.077713111947965</v>
      </c>
    </row>
    <row r="309" spans="1:12" x14ac:dyDescent="0.2">
      <c r="A309" s="571" t="s">
        <v>2753</v>
      </c>
      <c r="B309" s="572" t="s">
        <v>2754</v>
      </c>
      <c r="C309" s="573">
        <v>2947</v>
      </c>
      <c r="D309" s="574">
        <v>9.3077706141839158</v>
      </c>
      <c r="E309" s="575">
        <v>50.831353919239909</v>
      </c>
      <c r="F309" s="576">
        <v>30.743128605361385</v>
      </c>
      <c r="G309" s="574">
        <v>18.425517475398713</v>
      </c>
      <c r="H309" s="575">
        <v>82.015609093993888</v>
      </c>
      <c r="I309" s="576">
        <v>3.0200203596878179</v>
      </c>
      <c r="J309" s="576">
        <v>4.1737360027146249</v>
      </c>
      <c r="K309" s="574">
        <v>10.587037665422464</v>
      </c>
      <c r="L309" s="577">
        <v>14.387512724804886</v>
      </c>
    </row>
    <row r="310" spans="1:12" x14ac:dyDescent="0.2">
      <c r="A310" s="571" t="s">
        <v>2755</v>
      </c>
      <c r="B310" s="572" t="s">
        <v>2756</v>
      </c>
      <c r="C310" s="573">
        <v>159</v>
      </c>
      <c r="D310" s="574">
        <v>12.886792452830189</v>
      </c>
      <c r="E310" s="575">
        <v>71.069182389937097</v>
      </c>
      <c r="F310" s="576">
        <v>25.157232704402517</v>
      </c>
      <c r="G310" s="574">
        <v>3.7735849056603774</v>
      </c>
      <c r="H310" s="575">
        <v>89.937106918238996</v>
      </c>
      <c r="I310" s="576">
        <v>3.7735849056603774</v>
      </c>
      <c r="J310" s="576">
        <v>0.62893081761006298</v>
      </c>
      <c r="K310" s="574">
        <v>5.6603773584905666</v>
      </c>
      <c r="L310" s="577">
        <v>56.60377358490566</v>
      </c>
    </row>
    <row r="311" spans="1:12" x14ac:dyDescent="0.2">
      <c r="A311" s="571" t="s">
        <v>2757</v>
      </c>
      <c r="B311" s="572" t="s">
        <v>2758</v>
      </c>
      <c r="C311" s="573">
        <v>1303</v>
      </c>
      <c r="D311" s="574">
        <v>21.198772064466617</v>
      </c>
      <c r="E311" s="575">
        <v>89.869531849577896</v>
      </c>
      <c r="F311" s="576">
        <v>7.2908672294704528</v>
      </c>
      <c r="G311" s="574">
        <v>2.83960092095165</v>
      </c>
      <c r="H311" s="575">
        <v>76.055257099002304</v>
      </c>
      <c r="I311" s="576">
        <v>18.188795088257866</v>
      </c>
      <c r="J311" s="576">
        <v>0.23023791250959325</v>
      </c>
      <c r="K311" s="574">
        <v>5.5257099002302379</v>
      </c>
      <c r="L311" s="577">
        <v>15.195702225633154</v>
      </c>
    </row>
    <row r="312" spans="1:12" x14ac:dyDescent="0.2">
      <c r="A312" s="571" t="s">
        <v>2759</v>
      </c>
      <c r="B312" s="572" t="s">
        <v>2760</v>
      </c>
      <c r="C312" s="573">
        <v>1169</v>
      </c>
      <c r="D312" s="574">
        <v>15.951240376390077</v>
      </c>
      <c r="E312" s="575">
        <v>68.947818648417453</v>
      </c>
      <c r="F312" s="576">
        <v>24.721984602224122</v>
      </c>
      <c r="G312" s="574">
        <v>6.3301967493584259</v>
      </c>
      <c r="H312" s="575">
        <v>63.216424294268606</v>
      </c>
      <c r="I312" s="576">
        <v>18.477331052181352</v>
      </c>
      <c r="J312" s="576">
        <v>1.5397775876817792</v>
      </c>
      <c r="K312" s="574">
        <v>16.766467065868262</v>
      </c>
      <c r="L312" s="577">
        <v>11.206159110350727</v>
      </c>
    </row>
    <row r="313" spans="1:12" x14ac:dyDescent="0.2">
      <c r="A313" s="571" t="s">
        <v>2761</v>
      </c>
      <c r="B313" s="572" t="s">
        <v>2762</v>
      </c>
      <c r="C313" s="573">
        <v>721</v>
      </c>
      <c r="D313" s="574">
        <v>16.110957004160888</v>
      </c>
      <c r="E313" s="575">
        <v>91.678224687933437</v>
      </c>
      <c r="F313" s="576">
        <v>7.7669902912621351</v>
      </c>
      <c r="G313" s="574">
        <v>0.55478502080443826</v>
      </c>
      <c r="H313" s="575">
        <v>90.152565880721227</v>
      </c>
      <c r="I313" s="576">
        <v>7.6282940360610256</v>
      </c>
      <c r="J313" s="576">
        <v>0</v>
      </c>
      <c r="K313" s="574">
        <v>2.219140083217753</v>
      </c>
      <c r="L313" s="577">
        <v>34.812760055478506</v>
      </c>
    </row>
    <row r="314" spans="1:12" x14ac:dyDescent="0.2">
      <c r="A314" s="571" t="s">
        <v>2763</v>
      </c>
      <c r="B314" s="572" t="s">
        <v>2764</v>
      </c>
      <c r="C314" s="573">
        <v>767</v>
      </c>
      <c r="D314" s="574">
        <v>21.95567144719687</v>
      </c>
      <c r="E314" s="575">
        <v>90.482398956975231</v>
      </c>
      <c r="F314" s="576">
        <v>6.9100391134289438</v>
      </c>
      <c r="G314" s="574">
        <v>2.6075619295958279</v>
      </c>
      <c r="H314" s="575">
        <v>84.093872229465447</v>
      </c>
      <c r="I314" s="576">
        <v>11.342894393741851</v>
      </c>
      <c r="J314" s="576">
        <v>0.2607561929595828</v>
      </c>
      <c r="K314" s="574">
        <v>4.1720990873533248</v>
      </c>
      <c r="L314" s="577">
        <v>17.861799217731424</v>
      </c>
    </row>
    <row r="315" spans="1:12" x14ac:dyDescent="0.2">
      <c r="A315" s="571" t="s">
        <v>2765</v>
      </c>
      <c r="B315" s="572" t="s">
        <v>2766</v>
      </c>
      <c r="C315" s="573">
        <v>2527</v>
      </c>
      <c r="D315" s="574">
        <v>16.198258804907006</v>
      </c>
      <c r="E315" s="575">
        <v>88.959240205777604</v>
      </c>
      <c r="F315" s="576">
        <v>9.2995647012267515</v>
      </c>
      <c r="G315" s="574">
        <v>1.7411950929956468</v>
      </c>
      <c r="H315" s="575">
        <v>90.02770083102493</v>
      </c>
      <c r="I315" s="576">
        <v>6.2129006727344676</v>
      </c>
      <c r="J315" s="576">
        <v>0.15829046299960428</v>
      </c>
      <c r="K315" s="574">
        <v>3.6011080332409975</v>
      </c>
      <c r="L315" s="577">
        <v>18.717847249703208</v>
      </c>
    </row>
    <row r="316" spans="1:12" x14ac:dyDescent="0.2">
      <c r="A316" s="571" t="s">
        <v>2767</v>
      </c>
      <c r="B316" s="572" t="s">
        <v>2768</v>
      </c>
      <c r="C316" s="573">
        <v>1889</v>
      </c>
      <c r="D316" s="574">
        <v>9.7056643726839607</v>
      </c>
      <c r="E316" s="575">
        <v>85.071466384330336</v>
      </c>
      <c r="F316" s="576">
        <v>13.922710428798307</v>
      </c>
      <c r="G316" s="574">
        <v>1.0058231868713605</v>
      </c>
      <c r="H316" s="575">
        <v>91.265219692959249</v>
      </c>
      <c r="I316" s="576">
        <v>4.6585494970884067</v>
      </c>
      <c r="J316" s="576">
        <v>0.10587612493382743</v>
      </c>
      <c r="K316" s="574">
        <v>3.9174166225516145</v>
      </c>
      <c r="L316" s="577">
        <v>19.26945473795659</v>
      </c>
    </row>
    <row r="317" spans="1:12" x14ac:dyDescent="0.2">
      <c r="A317" s="571" t="s">
        <v>2769</v>
      </c>
      <c r="B317" s="572" t="s">
        <v>2770</v>
      </c>
      <c r="C317" s="573">
        <v>2479</v>
      </c>
      <c r="D317" s="574">
        <v>11.844695441710368</v>
      </c>
      <c r="E317" s="575">
        <v>62.121823315853163</v>
      </c>
      <c r="F317" s="576">
        <v>32.432432432432435</v>
      </c>
      <c r="G317" s="574">
        <v>5.4457442517144008</v>
      </c>
      <c r="H317" s="575">
        <v>57.886244453408629</v>
      </c>
      <c r="I317" s="576">
        <v>10.084711577248891</v>
      </c>
      <c r="J317" s="576">
        <v>1.290843081887858</v>
      </c>
      <c r="K317" s="574">
        <v>30.576845502218635</v>
      </c>
      <c r="L317" s="577">
        <v>13.231141589350544</v>
      </c>
    </row>
    <row r="318" spans="1:12" x14ac:dyDescent="0.2">
      <c r="A318" s="571" t="s">
        <v>2771</v>
      </c>
      <c r="B318" s="572" t="s">
        <v>2772</v>
      </c>
      <c r="C318" s="573">
        <v>1041</v>
      </c>
      <c r="D318" s="574">
        <v>11.138328530259367</v>
      </c>
      <c r="E318" s="575">
        <v>90.682036503362156</v>
      </c>
      <c r="F318" s="576">
        <v>8.93371757925072</v>
      </c>
      <c r="G318" s="574">
        <v>0.38424591738712777</v>
      </c>
      <c r="H318" s="575">
        <v>95.292987512007684</v>
      </c>
      <c r="I318" s="576">
        <v>2.9779058597502401</v>
      </c>
      <c r="J318" s="576">
        <v>0</v>
      </c>
      <c r="K318" s="574">
        <v>1.7291066282420751</v>
      </c>
      <c r="L318" s="577">
        <v>41.594620557156581</v>
      </c>
    </row>
    <row r="319" spans="1:12" x14ac:dyDescent="0.2">
      <c r="A319" s="571" t="s">
        <v>2773</v>
      </c>
      <c r="B319" s="572" t="s">
        <v>2774</v>
      </c>
      <c r="C319" s="573">
        <v>316</v>
      </c>
      <c r="D319" s="574">
        <v>23.38607594936709</v>
      </c>
      <c r="E319" s="575">
        <v>78.48101265822784</v>
      </c>
      <c r="F319" s="576">
        <v>15.18987341772152</v>
      </c>
      <c r="G319" s="574">
        <v>6.3291139240506329</v>
      </c>
      <c r="H319" s="575">
        <v>72.468354430379748</v>
      </c>
      <c r="I319" s="576">
        <v>19.303797468354432</v>
      </c>
      <c r="J319" s="576">
        <v>0.31645569620253167</v>
      </c>
      <c r="K319" s="574">
        <v>7.9113924050632916</v>
      </c>
      <c r="L319" s="577">
        <v>38.291139240506325</v>
      </c>
    </row>
    <row r="320" spans="1:12" x14ac:dyDescent="0.2">
      <c r="A320" s="579" t="s">
        <v>2775</v>
      </c>
      <c r="B320" s="572" t="s">
        <v>2776</v>
      </c>
      <c r="C320" s="573">
        <v>594</v>
      </c>
      <c r="D320" s="574">
        <v>3.2558922558922561</v>
      </c>
      <c r="E320" s="575">
        <v>89.562289562289564</v>
      </c>
      <c r="F320" s="576">
        <v>9.2592592592592595</v>
      </c>
      <c r="G320" s="574">
        <v>1.1784511784511784</v>
      </c>
      <c r="H320" s="575">
        <v>93.602693602693591</v>
      </c>
      <c r="I320" s="576">
        <v>1.8518518518518516</v>
      </c>
      <c r="J320" s="576">
        <v>1.6835016835016834</v>
      </c>
      <c r="K320" s="574">
        <v>2.861952861952862</v>
      </c>
      <c r="L320" s="577">
        <v>37.710437710437709</v>
      </c>
    </row>
    <row r="321" spans="1:12" x14ac:dyDescent="0.2">
      <c r="A321" s="579" t="s">
        <v>2777</v>
      </c>
      <c r="B321" s="572" t="s">
        <v>2778</v>
      </c>
      <c r="C321" s="573">
        <v>228</v>
      </c>
      <c r="D321" s="574">
        <v>41.035087719298247</v>
      </c>
      <c r="E321" s="575">
        <v>100</v>
      </c>
      <c r="F321" s="576">
        <v>0</v>
      </c>
      <c r="G321" s="574">
        <v>0</v>
      </c>
      <c r="H321" s="575">
        <v>81.578947368421055</v>
      </c>
      <c r="I321" s="576">
        <v>13.596491228070176</v>
      </c>
      <c r="J321" s="576">
        <v>0.8771929824561403</v>
      </c>
      <c r="K321" s="574">
        <v>3.9473684210526314</v>
      </c>
      <c r="L321" s="577">
        <v>23.684210526315788</v>
      </c>
    </row>
    <row r="322" spans="1:12" x14ac:dyDescent="0.2">
      <c r="A322" s="579" t="s">
        <v>2779</v>
      </c>
      <c r="B322" s="572" t="s">
        <v>2780</v>
      </c>
      <c r="C322" s="573">
        <v>157</v>
      </c>
      <c r="D322" s="574">
        <v>1</v>
      </c>
      <c r="E322" s="575">
        <v>93.630573248407643</v>
      </c>
      <c r="F322" s="576">
        <v>5.7324840764331215</v>
      </c>
      <c r="G322" s="574">
        <v>0.63694267515923575</v>
      </c>
      <c r="H322" s="575">
        <v>100</v>
      </c>
      <c r="I322" s="576">
        <v>0</v>
      </c>
      <c r="J322" s="576">
        <v>0</v>
      </c>
      <c r="K322" s="574">
        <v>0</v>
      </c>
      <c r="L322" s="577">
        <v>16.560509554140125</v>
      </c>
    </row>
    <row r="323" spans="1:12" x14ac:dyDescent="0.2">
      <c r="A323" s="579" t="s">
        <v>2781</v>
      </c>
      <c r="B323" s="572" t="s">
        <v>2782</v>
      </c>
      <c r="C323" s="573">
        <v>194</v>
      </c>
      <c r="D323" s="574">
        <v>16.587628865979383</v>
      </c>
      <c r="E323" s="575">
        <v>95.876288659793815</v>
      </c>
      <c r="F323" s="576">
        <v>4.1237113402061851</v>
      </c>
      <c r="G323" s="574">
        <v>0</v>
      </c>
      <c r="H323" s="575">
        <v>66.494845360824741</v>
      </c>
      <c r="I323" s="576">
        <v>13.402061855670103</v>
      </c>
      <c r="J323" s="576">
        <v>0</v>
      </c>
      <c r="K323" s="574">
        <v>20.103092783505154</v>
      </c>
      <c r="L323" s="577">
        <v>37.113402061855673</v>
      </c>
    </row>
    <row r="324" spans="1:12" x14ac:dyDescent="0.2">
      <c r="A324" s="579" t="s">
        <v>2783</v>
      </c>
      <c r="B324" s="572" t="s">
        <v>2784</v>
      </c>
      <c r="C324" s="573">
        <v>91</v>
      </c>
      <c r="D324" s="574">
        <v>5.7142857142857144</v>
      </c>
      <c r="E324" s="575">
        <v>71.428571428571431</v>
      </c>
      <c r="F324" s="576">
        <v>19.780219780219781</v>
      </c>
      <c r="G324" s="574">
        <v>8.791208791208792</v>
      </c>
      <c r="H324" s="575">
        <v>78.021978021978029</v>
      </c>
      <c r="I324" s="576">
        <v>14.285714285714285</v>
      </c>
      <c r="J324" s="576">
        <v>1.098901098901099</v>
      </c>
      <c r="K324" s="574">
        <v>6.593406593406594</v>
      </c>
      <c r="L324" s="577">
        <v>15.384615384615385</v>
      </c>
    </row>
    <row r="325" spans="1:12" x14ac:dyDescent="0.2">
      <c r="A325" s="579" t="s">
        <v>2785</v>
      </c>
      <c r="B325" s="572" t="s">
        <v>2786</v>
      </c>
      <c r="C325" s="573">
        <v>3977</v>
      </c>
      <c r="D325" s="574">
        <v>5.0409856675886351</v>
      </c>
      <c r="E325" s="575">
        <v>82.298214734724667</v>
      </c>
      <c r="F325" s="576">
        <v>14.08096555192356</v>
      </c>
      <c r="G325" s="574">
        <v>3.6208197133517728</v>
      </c>
      <c r="H325" s="575">
        <v>87.176263515212469</v>
      </c>
      <c r="I325" s="576">
        <v>7.3925069147598697</v>
      </c>
      <c r="J325" s="576">
        <v>0.2514458134272064</v>
      </c>
      <c r="K325" s="574">
        <v>5.1546391752577314</v>
      </c>
      <c r="L325" s="577">
        <v>14.558712597435253</v>
      </c>
    </row>
    <row r="326" spans="1:12" x14ac:dyDescent="0.2">
      <c r="A326" s="579" t="s">
        <v>2787</v>
      </c>
      <c r="B326" s="572" t="s">
        <v>2788</v>
      </c>
      <c r="C326" s="573">
        <v>1123</v>
      </c>
      <c r="D326" s="574">
        <v>7.6740872662511128</v>
      </c>
      <c r="E326" s="575">
        <v>88.512911843276925</v>
      </c>
      <c r="F326" s="576">
        <v>9.2609082813891366</v>
      </c>
      <c r="G326" s="574">
        <v>2.2261798753339268</v>
      </c>
      <c r="H326" s="575">
        <v>80.053428317008013</v>
      </c>
      <c r="I326" s="576">
        <v>13.535173642030276</v>
      </c>
      <c r="J326" s="576">
        <v>8.9047195013357075E-2</v>
      </c>
      <c r="K326" s="574">
        <v>6.3223508459483533</v>
      </c>
      <c r="L326" s="577">
        <v>17.987533392698129</v>
      </c>
    </row>
    <row r="327" spans="1:12" x14ac:dyDescent="0.2">
      <c r="A327" s="579" t="s">
        <v>2789</v>
      </c>
      <c r="B327" s="572" t="s">
        <v>2790</v>
      </c>
      <c r="C327" s="573">
        <v>135</v>
      </c>
      <c r="D327" s="574">
        <v>18.192592592592593</v>
      </c>
      <c r="E327" s="575">
        <v>45.185185185185183</v>
      </c>
      <c r="F327" s="576">
        <v>29.629629629629626</v>
      </c>
      <c r="G327" s="574">
        <v>25.185185185185183</v>
      </c>
      <c r="H327" s="575">
        <v>85.18518518518519</v>
      </c>
      <c r="I327" s="576">
        <v>7.4074074074074066</v>
      </c>
      <c r="J327" s="576">
        <v>1.4814814814814816</v>
      </c>
      <c r="K327" s="574">
        <v>5.9259259259259265</v>
      </c>
      <c r="L327" s="577">
        <v>31.851851851851855</v>
      </c>
    </row>
    <row r="328" spans="1:12" x14ac:dyDescent="0.2">
      <c r="A328" s="579" t="s">
        <v>2791</v>
      </c>
      <c r="B328" s="572" t="s">
        <v>2792</v>
      </c>
      <c r="C328" s="573">
        <v>858</v>
      </c>
      <c r="D328" s="574">
        <v>11.952214452214452</v>
      </c>
      <c r="E328" s="575">
        <v>46.270396270396269</v>
      </c>
      <c r="F328" s="576">
        <v>31.701631701631701</v>
      </c>
      <c r="G328" s="574">
        <v>22.02797202797203</v>
      </c>
      <c r="H328" s="575">
        <v>81.585081585081582</v>
      </c>
      <c r="I328" s="576">
        <v>8.1585081585081589</v>
      </c>
      <c r="J328" s="576">
        <v>3.3799533799533799</v>
      </c>
      <c r="K328" s="574">
        <v>5.8275058275058269</v>
      </c>
      <c r="L328" s="577">
        <v>26.689976689976692</v>
      </c>
    </row>
    <row r="329" spans="1:12" x14ac:dyDescent="0.2">
      <c r="A329" s="579" t="s">
        <v>2793</v>
      </c>
      <c r="B329" s="572" t="s">
        <v>2794</v>
      </c>
      <c r="C329" s="573">
        <v>241</v>
      </c>
      <c r="D329" s="574">
        <v>7.2406639004149378</v>
      </c>
      <c r="E329" s="575">
        <v>60.995850622406643</v>
      </c>
      <c r="F329" s="576">
        <v>18.257261410788381</v>
      </c>
      <c r="G329" s="574">
        <v>20.74688796680498</v>
      </c>
      <c r="H329" s="575">
        <v>69.294605809128626</v>
      </c>
      <c r="I329" s="576">
        <v>11.618257261410788</v>
      </c>
      <c r="J329" s="576">
        <v>7.4688796680497926</v>
      </c>
      <c r="K329" s="574">
        <v>9.1286307053941904</v>
      </c>
      <c r="L329" s="577">
        <v>26.141078838174277</v>
      </c>
    </row>
    <row r="330" spans="1:12" x14ac:dyDescent="0.2">
      <c r="A330" s="579" t="s">
        <v>2795</v>
      </c>
      <c r="B330" s="572" t="s">
        <v>2796</v>
      </c>
      <c r="C330" s="573">
        <v>950</v>
      </c>
      <c r="D330" s="574">
        <v>2.8747368421052633</v>
      </c>
      <c r="E330" s="575">
        <v>88.21052631578948</v>
      </c>
      <c r="F330" s="576">
        <v>9.1578947368421044</v>
      </c>
      <c r="G330" s="574">
        <v>2.6315789473684208</v>
      </c>
      <c r="H330" s="575">
        <v>97.263157894736835</v>
      </c>
      <c r="I330" s="576">
        <v>0.52631578947368418</v>
      </c>
      <c r="J330" s="576">
        <v>0.31578947368421051</v>
      </c>
      <c r="K330" s="574">
        <v>1.7894736842105261</v>
      </c>
      <c r="L330" s="577">
        <v>13.157894736842104</v>
      </c>
    </row>
    <row r="331" spans="1:12" x14ac:dyDescent="0.2">
      <c r="A331" s="579" t="s">
        <v>2797</v>
      </c>
      <c r="B331" s="572" t="s">
        <v>2798</v>
      </c>
      <c r="C331" s="573">
        <v>3899</v>
      </c>
      <c r="D331" s="574">
        <v>4.1256732495511672</v>
      </c>
      <c r="E331" s="575">
        <v>82.021031033598362</v>
      </c>
      <c r="F331" s="576">
        <v>10.259040779687099</v>
      </c>
      <c r="G331" s="574">
        <v>7.719928186714542</v>
      </c>
      <c r="H331" s="575">
        <v>77.6096434983329</v>
      </c>
      <c r="I331" s="576">
        <v>16.28622723775327</v>
      </c>
      <c r="J331" s="576">
        <v>0.79507566042575017</v>
      </c>
      <c r="K331" s="574">
        <v>5.3090536034880742</v>
      </c>
      <c r="L331" s="577">
        <v>14.46524749935881</v>
      </c>
    </row>
    <row r="332" spans="1:12" x14ac:dyDescent="0.2">
      <c r="A332" s="579" t="s">
        <v>2799</v>
      </c>
      <c r="B332" s="572" t="s">
        <v>2800</v>
      </c>
      <c r="C332" s="573">
        <v>1533</v>
      </c>
      <c r="D332" s="574">
        <v>6.8975864318330071</v>
      </c>
      <c r="E332" s="575">
        <v>66.275277234181345</v>
      </c>
      <c r="F332" s="576">
        <v>23.026744944553162</v>
      </c>
      <c r="G332" s="574">
        <v>10.697977821265493</v>
      </c>
      <c r="H332" s="575">
        <v>90.215264187866921</v>
      </c>
      <c r="I332" s="576">
        <v>4.2400521852576647</v>
      </c>
      <c r="J332" s="576">
        <v>1.3046314416177429</v>
      </c>
      <c r="K332" s="574">
        <v>4.0443574690150026</v>
      </c>
      <c r="L332" s="577">
        <v>14.350945857795171</v>
      </c>
    </row>
    <row r="333" spans="1:12" x14ac:dyDescent="0.2">
      <c r="A333" s="579" t="s">
        <v>2801</v>
      </c>
      <c r="B333" s="572" t="s">
        <v>2802</v>
      </c>
      <c r="C333" s="573">
        <v>14</v>
      </c>
      <c r="D333" s="574">
        <v>6.8571428571428568</v>
      </c>
      <c r="E333" s="575">
        <v>92.857142857142861</v>
      </c>
      <c r="F333" s="576">
        <v>7.1428571428571423</v>
      </c>
      <c r="G333" s="574">
        <v>0</v>
      </c>
      <c r="H333" s="575">
        <v>42.857142857142854</v>
      </c>
      <c r="I333" s="576">
        <v>0</v>
      </c>
      <c r="J333" s="576">
        <v>0</v>
      </c>
      <c r="K333" s="574">
        <v>57.142857142857139</v>
      </c>
      <c r="L333" s="577">
        <v>21.428571428571427</v>
      </c>
    </row>
    <row r="334" spans="1:12" x14ac:dyDescent="0.2">
      <c r="A334" s="579" t="s">
        <v>2803</v>
      </c>
      <c r="B334" s="572" t="s">
        <v>2804</v>
      </c>
      <c r="C334" s="573">
        <v>777</v>
      </c>
      <c r="D334" s="574">
        <v>4.1196911196911197</v>
      </c>
      <c r="E334" s="575">
        <v>75.933075933075926</v>
      </c>
      <c r="F334" s="576">
        <v>13.8996138996139</v>
      </c>
      <c r="G334" s="574">
        <v>10.167310167310168</v>
      </c>
      <c r="H334" s="575">
        <v>81.724581724581725</v>
      </c>
      <c r="I334" s="576">
        <v>5.019305019305019</v>
      </c>
      <c r="J334" s="576">
        <v>3.9897039897039894</v>
      </c>
      <c r="K334" s="574">
        <v>8.6229086229086231</v>
      </c>
      <c r="L334" s="577">
        <v>17.374517374517374</v>
      </c>
    </row>
    <row r="335" spans="1:12" x14ac:dyDescent="0.2">
      <c r="A335" s="579" t="s">
        <v>2805</v>
      </c>
      <c r="B335" s="572" t="s">
        <v>2806</v>
      </c>
      <c r="C335" s="573">
        <v>10</v>
      </c>
      <c r="D335" s="574">
        <v>1</v>
      </c>
      <c r="E335" s="575">
        <v>90</v>
      </c>
      <c r="F335" s="576">
        <v>10</v>
      </c>
      <c r="G335" s="574">
        <v>0</v>
      </c>
      <c r="H335" s="575">
        <v>0</v>
      </c>
      <c r="I335" s="576">
        <v>100</v>
      </c>
      <c r="J335" s="576">
        <v>0</v>
      </c>
      <c r="K335" s="574">
        <v>0</v>
      </c>
      <c r="L335" s="577">
        <v>20</v>
      </c>
    </row>
    <row r="336" spans="1:12" x14ac:dyDescent="0.2">
      <c r="A336" s="579" t="s">
        <v>2807</v>
      </c>
      <c r="B336" s="572" t="s">
        <v>2808</v>
      </c>
      <c r="C336" s="573">
        <v>91</v>
      </c>
      <c r="D336" s="574">
        <v>27.582417582417584</v>
      </c>
      <c r="E336" s="575">
        <v>100</v>
      </c>
      <c r="F336" s="576">
        <v>0</v>
      </c>
      <c r="G336" s="574">
        <v>0</v>
      </c>
      <c r="H336" s="575">
        <v>89.010989010989007</v>
      </c>
      <c r="I336" s="576">
        <v>6.593406593406594</v>
      </c>
      <c r="J336" s="576">
        <v>1.098901098901099</v>
      </c>
      <c r="K336" s="574">
        <v>3.296703296703297</v>
      </c>
      <c r="L336" s="577">
        <v>67.032967032967022</v>
      </c>
    </row>
    <row r="337" spans="1:12" x14ac:dyDescent="0.2">
      <c r="A337" s="579" t="s">
        <v>2809</v>
      </c>
      <c r="B337" s="572" t="s">
        <v>2810</v>
      </c>
      <c r="C337" s="573">
        <v>212</v>
      </c>
      <c r="D337" s="574">
        <v>22.891509433962263</v>
      </c>
      <c r="E337" s="575">
        <v>41.981132075471699</v>
      </c>
      <c r="F337" s="576">
        <v>43.39622641509434</v>
      </c>
      <c r="G337" s="574">
        <v>14.622641509433961</v>
      </c>
      <c r="H337" s="575">
        <v>85.84905660377359</v>
      </c>
      <c r="I337" s="576">
        <v>4.716981132075472</v>
      </c>
      <c r="J337" s="576">
        <v>4.2452830188679247</v>
      </c>
      <c r="K337" s="574">
        <v>5.1886792452830193</v>
      </c>
      <c r="L337" s="577">
        <v>49.528301886792455</v>
      </c>
    </row>
    <row r="338" spans="1:12" x14ac:dyDescent="0.2">
      <c r="A338" s="579" t="s">
        <v>2811</v>
      </c>
      <c r="B338" s="572" t="s">
        <v>2812</v>
      </c>
      <c r="C338" s="573">
        <v>190</v>
      </c>
      <c r="D338" s="574">
        <v>8.8736842105263154</v>
      </c>
      <c r="E338" s="575">
        <v>100</v>
      </c>
      <c r="F338" s="576">
        <v>0</v>
      </c>
      <c r="G338" s="574">
        <v>0</v>
      </c>
      <c r="H338" s="575">
        <v>94.21052631578948</v>
      </c>
      <c r="I338" s="576">
        <v>4.7368421052631584</v>
      </c>
      <c r="J338" s="576">
        <v>0.52631578947368418</v>
      </c>
      <c r="K338" s="574">
        <v>0.52631578947368418</v>
      </c>
      <c r="L338" s="577">
        <v>53.684210526315788</v>
      </c>
    </row>
    <row r="339" spans="1:12" x14ac:dyDescent="0.2">
      <c r="A339" s="579" t="s">
        <v>2813</v>
      </c>
      <c r="B339" s="572" t="s">
        <v>2814</v>
      </c>
      <c r="C339" s="573">
        <v>127</v>
      </c>
      <c r="D339" s="574">
        <v>11.401574803149606</v>
      </c>
      <c r="E339" s="575">
        <v>63.779527559055119</v>
      </c>
      <c r="F339" s="576">
        <v>25.984251968503933</v>
      </c>
      <c r="G339" s="574">
        <v>10.236220472440944</v>
      </c>
      <c r="H339" s="575">
        <v>74.015748031496059</v>
      </c>
      <c r="I339" s="576">
        <v>14.173228346456693</v>
      </c>
      <c r="J339" s="576">
        <v>1.5748031496062991</v>
      </c>
      <c r="K339" s="574">
        <v>9.4488188976377945</v>
      </c>
      <c r="L339" s="577">
        <v>28.346456692913385</v>
      </c>
    </row>
    <row r="340" spans="1:12" x14ac:dyDescent="0.2">
      <c r="A340" s="579" t="s">
        <v>2815</v>
      </c>
      <c r="B340" s="572" t="s">
        <v>2816</v>
      </c>
      <c r="C340" s="573">
        <v>699</v>
      </c>
      <c r="D340" s="574">
        <v>6.8469241773962803</v>
      </c>
      <c r="E340" s="575">
        <v>83.977110157367662</v>
      </c>
      <c r="F340" s="576">
        <v>13.304721030042918</v>
      </c>
      <c r="G340" s="574">
        <v>2.7181688125894135</v>
      </c>
      <c r="H340" s="575">
        <v>95.278969957081543</v>
      </c>
      <c r="I340" s="576">
        <v>2.4320457796852648</v>
      </c>
      <c r="J340" s="576">
        <v>0.42918454935622319</v>
      </c>
      <c r="K340" s="574">
        <v>1.8597997138769671</v>
      </c>
      <c r="L340" s="577">
        <v>26.466380543633761</v>
      </c>
    </row>
    <row r="341" spans="1:12" x14ac:dyDescent="0.2">
      <c r="A341" s="579" t="s">
        <v>2817</v>
      </c>
      <c r="B341" s="572" t="s">
        <v>2818</v>
      </c>
      <c r="C341" s="573">
        <v>1759</v>
      </c>
      <c r="D341" s="574">
        <v>5.8914155770324044</v>
      </c>
      <c r="E341" s="575">
        <v>74.815235929505391</v>
      </c>
      <c r="F341" s="576">
        <v>20.409323479249576</v>
      </c>
      <c r="G341" s="574">
        <v>4.7754405912450251</v>
      </c>
      <c r="H341" s="575">
        <v>96.191017623649799</v>
      </c>
      <c r="I341" s="576">
        <v>1.137009664582149</v>
      </c>
      <c r="J341" s="576">
        <v>0.62535531552018198</v>
      </c>
      <c r="K341" s="574">
        <v>1.7623649801023309</v>
      </c>
      <c r="L341" s="577">
        <v>21.60318362706083</v>
      </c>
    </row>
    <row r="342" spans="1:12" x14ac:dyDescent="0.2">
      <c r="A342" s="579" t="s">
        <v>2819</v>
      </c>
      <c r="B342" s="572" t="s">
        <v>2820</v>
      </c>
      <c r="C342" s="573">
        <v>2491</v>
      </c>
      <c r="D342" s="574">
        <v>10.006423123243676</v>
      </c>
      <c r="E342" s="575">
        <v>53.472501003613004</v>
      </c>
      <c r="F342" s="576">
        <v>39.020473705339221</v>
      </c>
      <c r="G342" s="574">
        <v>7.5070252910477722</v>
      </c>
      <c r="H342" s="575">
        <v>82.416700120433561</v>
      </c>
      <c r="I342" s="576">
        <v>3.6531513448414294</v>
      </c>
      <c r="J342" s="576">
        <v>0.24086712163789645</v>
      </c>
      <c r="K342" s="574">
        <v>5.9012444801284625</v>
      </c>
      <c r="L342" s="577">
        <v>19.51023685266961</v>
      </c>
    </row>
    <row r="343" spans="1:12" x14ac:dyDescent="0.2">
      <c r="A343" s="579" t="s">
        <v>2821</v>
      </c>
      <c r="B343" s="572" t="s">
        <v>2822</v>
      </c>
      <c r="C343" s="573">
        <v>1030</v>
      </c>
      <c r="D343" s="574">
        <v>4.9398058252427184</v>
      </c>
      <c r="E343" s="575">
        <v>73.592233009708735</v>
      </c>
      <c r="F343" s="576">
        <v>22.524271844660191</v>
      </c>
      <c r="G343" s="574">
        <v>3.8834951456310676</v>
      </c>
      <c r="H343" s="575">
        <v>86.504854368932044</v>
      </c>
      <c r="I343" s="576">
        <v>2.621359223300971</v>
      </c>
      <c r="J343" s="576">
        <v>2.5242718446601939</v>
      </c>
      <c r="K343" s="574">
        <v>8.349514563106796</v>
      </c>
      <c r="L343" s="577">
        <v>12.524271844660195</v>
      </c>
    </row>
    <row r="344" spans="1:12" x14ac:dyDescent="0.2">
      <c r="A344" s="579" t="s">
        <v>2823</v>
      </c>
      <c r="B344" s="572" t="s">
        <v>2824</v>
      </c>
      <c r="C344" s="573">
        <v>12061</v>
      </c>
      <c r="D344" s="574">
        <v>3.9121963352955809</v>
      </c>
      <c r="E344" s="575">
        <v>73.352126689329239</v>
      </c>
      <c r="F344" s="576">
        <v>21.026448884835418</v>
      </c>
      <c r="G344" s="574">
        <v>5.621424425835337</v>
      </c>
      <c r="H344" s="575">
        <v>90.680706409087136</v>
      </c>
      <c r="I344" s="576">
        <v>1.6250725478816019</v>
      </c>
      <c r="J344" s="576">
        <v>2.9433711964182074</v>
      </c>
      <c r="K344" s="574">
        <v>4.0460989967664371</v>
      </c>
      <c r="L344" s="577">
        <v>17.65193599204046</v>
      </c>
    </row>
    <row r="345" spans="1:12" x14ac:dyDescent="0.2">
      <c r="A345" s="579" t="s">
        <v>2825</v>
      </c>
      <c r="B345" s="572" t="s">
        <v>2826</v>
      </c>
      <c r="C345" s="573">
        <v>18</v>
      </c>
      <c r="D345" s="574">
        <v>67.166666666666671</v>
      </c>
      <c r="E345" s="575">
        <v>100</v>
      </c>
      <c r="F345" s="576">
        <v>0</v>
      </c>
      <c r="G345" s="574">
        <v>0</v>
      </c>
      <c r="H345" s="575">
        <v>55.555555555555557</v>
      </c>
      <c r="I345" s="576">
        <v>27.777777777777779</v>
      </c>
      <c r="J345" s="576">
        <v>0</v>
      </c>
      <c r="K345" s="574">
        <v>5.5555555555555554</v>
      </c>
      <c r="L345" s="577">
        <v>16.666666666666664</v>
      </c>
    </row>
    <row r="346" spans="1:12" x14ac:dyDescent="0.2">
      <c r="A346" s="579" t="s">
        <v>2827</v>
      </c>
      <c r="B346" s="572" t="s">
        <v>2828</v>
      </c>
      <c r="C346" s="573">
        <v>20</v>
      </c>
      <c r="D346" s="574">
        <v>53</v>
      </c>
      <c r="E346" s="575">
        <v>100</v>
      </c>
      <c r="F346" s="576">
        <v>0</v>
      </c>
      <c r="G346" s="574">
        <v>0</v>
      </c>
      <c r="H346" s="575">
        <v>60</v>
      </c>
      <c r="I346" s="576">
        <v>20</v>
      </c>
      <c r="J346" s="576">
        <v>0</v>
      </c>
      <c r="K346" s="574">
        <v>15</v>
      </c>
      <c r="L346" s="577">
        <v>20</v>
      </c>
    </row>
    <row r="347" spans="1:12" x14ac:dyDescent="0.2">
      <c r="A347" s="579" t="s">
        <v>2829</v>
      </c>
      <c r="B347" s="572" t="s">
        <v>2830</v>
      </c>
      <c r="C347" s="573">
        <v>60</v>
      </c>
      <c r="D347" s="574">
        <v>44.583333333333336</v>
      </c>
      <c r="E347" s="575">
        <v>15</v>
      </c>
      <c r="F347" s="576">
        <v>51.666666666666671</v>
      </c>
      <c r="G347" s="574">
        <v>33.333333333333329</v>
      </c>
      <c r="H347" s="575">
        <v>55.000000000000007</v>
      </c>
      <c r="I347" s="576">
        <v>21.666666666666668</v>
      </c>
      <c r="J347" s="576">
        <v>0</v>
      </c>
      <c r="K347" s="574">
        <v>11.666666666666666</v>
      </c>
      <c r="L347" s="577">
        <v>16.666666666666664</v>
      </c>
    </row>
    <row r="348" spans="1:12" x14ac:dyDescent="0.2">
      <c r="A348" s="579" t="s">
        <v>2831</v>
      </c>
      <c r="B348" s="572" t="s">
        <v>2832</v>
      </c>
      <c r="C348" s="573">
        <v>138</v>
      </c>
      <c r="D348" s="574">
        <v>37.644927536231883</v>
      </c>
      <c r="E348" s="575">
        <v>18.840579710144929</v>
      </c>
      <c r="F348" s="576">
        <v>58.695652173913047</v>
      </c>
      <c r="G348" s="574">
        <v>22.463768115942027</v>
      </c>
      <c r="H348" s="575">
        <v>72.463768115942031</v>
      </c>
      <c r="I348" s="576">
        <v>11.594202898550725</v>
      </c>
      <c r="J348" s="576">
        <v>1.4492753623188406</v>
      </c>
      <c r="K348" s="574">
        <v>8.695652173913043</v>
      </c>
      <c r="L348" s="577">
        <v>13.768115942028986</v>
      </c>
    </row>
    <row r="349" spans="1:12" x14ac:dyDescent="0.2">
      <c r="A349" s="579" t="s">
        <v>2833</v>
      </c>
      <c r="B349" s="572" t="s">
        <v>2834</v>
      </c>
      <c r="C349" s="573">
        <v>320</v>
      </c>
      <c r="D349" s="574">
        <v>30.109375</v>
      </c>
      <c r="E349" s="575">
        <v>21.875</v>
      </c>
      <c r="F349" s="576">
        <v>59.687500000000007</v>
      </c>
      <c r="G349" s="574">
        <v>18.4375</v>
      </c>
      <c r="H349" s="575">
        <v>66.5625</v>
      </c>
      <c r="I349" s="576">
        <v>11.25</v>
      </c>
      <c r="J349" s="576">
        <v>0</v>
      </c>
      <c r="K349" s="574">
        <v>13.4375</v>
      </c>
      <c r="L349" s="577">
        <v>18.125</v>
      </c>
    </row>
    <row r="350" spans="1:12" x14ac:dyDescent="0.2">
      <c r="A350" s="579" t="s">
        <v>2835</v>
      </c>
      <c r="B350" s="572" t="s">
        <v>2836</v>
      </c>
      <c r="C350" s="573">
        <v>2577</v>
      </c>
      <c r="D350" s="574">
        <v>22.495925494761352</v>
      </c>
      <c r="E350" s="575">
        <v>46.449359720605358</v>
      </c>
      <c r="F350" s="576">
        <v>45.595653861078773</v>
      </c>
      <c r="G350" s="574">
        <v>7.9549864183158707</v>
      </c>
      <c r="H350" s="575">
        <v>83.857198292588293</v>
      </c>
      <c r="I350" s="576">
        <v>4.928211098176174</v>
      </c>
      <c r="J350" s="576">
        <v>0</v>
      </c>
      <c r="K350" s="574">
        <v>7.9549864183158707</v>
      </c>
      <c r="L350" s="577">
        <v>21.342646488164533</v>
      </c>
    </row>
    <row r="351" spans="1:12" x14ac:dyDescent="0.2">
      <c r="A351" s="579" t="s">
        <v>2837</v>
      </c>
      <c r="B351" s="572" t="s">
        <v>2838</v>
      </c>
      <c r="C351" s="573">
        <v>8465</v>
      </c>
      <c r="D351" s="574">
        <v>16.066272888363851</v>
      </c>
      <c r="E351" s="575">
        <v>59.255759007678677</v>
      </c>
      <c r="F351" s="576">
        <v>35.286473715298285</v>
      </c>
      <c r="G351" s="574">
        <v>5.4577672770230361</v>
      </c>
      <c r="H351" s="575">
        <v>90.655640874187839</v>
      </c>
      <c r="I351" s="576">
        <v>2.6698168930891906</v>
      </c>
      <c r="J351" s="576">
        <v>0</v>
      </c>
      <c r="K351" s="574">
        <v>4.134672179562906</v>
      </c>
      <c r="L351" s="577">
        <v>17.023036030714707</v>
      </c>
    </row>
    <row r="352" spans="1:12" x14ac:dyDescent="0.2">
      <c r="A352" s="579" t="s">
        <v>2839</v>
      </c>
      <c r="B352" s="572" t="s">
        <v>2840</v>
      </c>
      <c r="C352" s="573">
        <v>8217</v>
      </c>
      <c r="D352" s="574">
        <v>10.00304247292199</v>
      </c>
      <c r="E352" s="575">
        <v>67.32384081781673</v>
      </c>
      <c r="F352" s="576">
        <v>28.416697091395886</v>
      </c>
      <c r="G352" s="574">
        <v>4.2594620907873919</v>
      </c>
      <c r="H352" s="575">
        <v>89.655592065230621</v>
      </c>
      <c r="I352" s="576">
        <v>2.5921869295363273</v>
      </c>
      <c r="J352" s="576">
        <v>3.6509675063891932E-2</v>
      </c>
      <c r="K352" s="574">
        <v>3.3102105391262016</v>
      </c>
      <c r="L352" s="577">
        <v>16.697091395886577</v>
      </c>
    </row>
    <row r="353" spans="1:12" x14ac:dyDescent="0.2">
      <c r="A353" s="579" t="s">
        <v>2841</v>
      </c>
      <c r="B353" s="572" t="s">
        <v>2842</v>
      </c>
      <c r="C353" s="573">
        <v>2</v>
      </c>
      <c r="D353" s="574">
        <v>16.5</v>
      </c>
      <c r="E353" s="575">
        <v>100</v>
      </c>
      <c r="F353" s="576">
        <v>0</v>
      </c>
      <c r="G353" s="574">
        <v>0</v>
      </c>
      <c r="H353" s="575">
        <v>100</v>
      </c>
      <c r="I353" s="576">
        <v>0</v>
      </c>
      <c r="J353" s="576">
        <v>0</v>
      </c>
      <c r="K353" s="574">
        <v>0</v>
      </c>
      <c r="L353" s="577">
        <v>0</v>
      </c>
    </row>
    <row r="354" spans="1:12" x14ac:dyDescent="0.2">
      <c r="A354" s="579" t="s">
        <v>2843</v>
      </c>
      <c r="B354" s="572" t="s">
        <v>2844</v>
      </c>
      <c r="C354" s="573">
        <v>53</v>
      </c>
      <c r="D354" s="574">
        <v>14.90566037735849</v>
      </c>
      <c r="E354" s="575">
        <v>100</v>
      </c>
      <c r="F354" s="576">
        <v>0</v>
      </c>
      <c r="G354" s="574">
        <v>0</v>
      </c>
      <c r="H354" s="575">
        <v>92.452830188679243</v>
      </c>
      <c r="I354" s="576">
        <v>3.7735849056603774</v>
      </c>
      <c r="J354" s="576">
        <v>3.7735849056603774</v>
      </c>
      <c r="K354" s="574">
        <v>0</v>
      </c>
      <c r="L354" s="577">
        <v>54.716981132075468</v>
      </c>
    </row>
    <row r="355" spans="1:12" x14ac:dyDescent="0.2">
      <c r="A355" s="579" t="s">
        <v>2845</v>
      </c>
      <c r="B355" s="572" t="s">
        <v>2846</v>
      </c>
      <c r="C355" s="573">
        <v>16</v>
      </c>
      <c r="D355" s="574">
        <v>18.9375</v>
      </c>
      <c r="E355" s="575">
        <v>18.75</v>
      </c>
      <c r="F355" s="576">
        <v>12.5</v>
      </c>
      <c r="G355" s="574">
        <v>68.75</v>
      </c>
      <c r="H355" s="575">
        <v>93.75</v>
      </c>
      <c r="I355" s="576">
        <v>6.25</v>
      </c>
      <c r="J355" s="576">
        <v>0</v>
      </c>
      <c r="K355" s="574">
        <v>0</v>
      </c>
      <c r="L355" s="577">
        <v>43.75</v>
      </c>
    </row>
    <row r="356" spans="1:12" x14ac:dyDescent="0.2">
      <c r="A356" s="579" t="s">
        <v>2847</v>
      </c>
      <c r="B356" s="572" t="s">
        <v>2848</v>
      </c>
      <c r="C356" s="573">
        <v>13</v>
      </c>
      <c r="D356" s="574">
        <v>11.461538461538462</v>
      </c>
      <c r="E356" s="575">
        <v>100</v>
      </c>
      <c r="F356" s="576">
        <v>0</v>
      </c>
      <c r="G356" s="574">
        <v>0</v>
      </c>
      <c r="H356" s="575">
        <v>100</v>
      </c>
      <c r="I356" s="576">
        <v>0</v>
      </c>
      <c r="J356" s="576">
        <v>0</v>
      </c>
      <c r="K356" s="574">
        <v>0</v>
      </c>
      <c r="L356" s="577">
        <v>30.76923076923077</v>
      </c>
    </row>
    <row r="357" spans="1:12" x14ac:dyDescent="0.2">
      <c r="A357" s="579" t="s">
        <v>2849</v>
      </c>
      <c r="B357" s="572" t="s">
        <v>2850</v>
      </c>
      <c r="C357" s="573">
        <v>6</v>
      </c>
      <c r="D357" s="574">
        <v>33.333333333333336</v>
      </c>
      <c r="E357" s="575">
        <v>16.666666666666664</v>
      </c>
      <c r="F357" s="576">
        <v>0</v>
      </c>
      <c r="G357" s="574">
        <v>83.333333333333343</v>
      </c>
      <c r="H357" s="575">
        <v>100</v>
      </c>
      <c r="I357" s="576">
        <v>0</v>
      </c>
      <c r="J357" s="576">
        <v>0</v>
      </c>
      <c r="K357" s="574">
        <v>0</v>
      </c>
      <c r="L357" s="577">
        <v>0</v>
      </c>
    </row>
    <row r="358" spans="1:12" x14ac:dyDescent="0.2">
      <c r="A358" s="579" t="s">
        <v>2851</v>
      </c>
      <c r="B358" s="572" t="s">
        <v>2852</v>
      </c>
      <c r="C358" s="573">
        <v>164</v>
      </c>
      <c r="D358" s="574">
        <v>10.969512195121951</v>
      </c>
      <c r="E358" s="575">
        <v>6.7073170731707323</v>
      </c>
      <c r="F358" s="576">
        <v>4.2682926829268295</v>
      </c>
      <c r="G358" s="574">
        <v>89.024390243902445</v>
      </c>
      <c r="H358" s="575">
        <v>90.243902439024396</v>
      </c>
      <c r="I358" s="576">
        <v>4.2682926829268295</v>
      </c>
      <c r="J358" s="576">
        <v>3.0487804878048781</v>
      </c>
      <c r="K358" s="574">
        <v>2.4390243902439024</v>
      </c>
      <c r="L358" s="577">
        <v>44.512195121951223</v>
      </c>
    </row>
    <row r="359" spans="1:12" x14ac:dyDescent="0.2">
      <c r="A359" s="579" t="s">
        <v>2853</v>
      </c>
      <c r="B359" s="572" t="s">
        <v>2854</v>
      </c>
      <c r="C359" s="573">
        <v>11</v>
      </c>
      <c r="D359" s="574">
        <v>8.3636363636363633</v>
      </c>
      <c r="E359" s="575">
        <v>100</v>
      </c>
      <c r="F359" s="576">
        <v>0</v>
      </c>
      <c r="G359" s="574">
        <v>0</v>
      </c>
      <c r="H359" s="575">
        <v>81.818181818181827</v>
      </c>
      <c r="I359" s="576">
        <v>18.181818181818183</v>
      </c>
      <c r="J359" s="576">
        <v>0</v>
      </c>
      <c r="K359" s="574">
        <v>0</v>
      </c>
      <c r="L359" s="577">
        <v>18.181818181818183</v>
      </c>
    </row>
    <row r="360" spans="1:12" x14ac:dyDescent="0.2">
      <c r="A360" s="579" t="s">
        <v>2855</v>
      </c>
      <c r="B360" s="572" t="s">
        <v>2856</v>
      </c>
      <c r="C360" s="573">
        <v>419</v>
      </c>
      <c r="D360" s="574">
        <v>19.448687350835321</v>
      </c>
      <c r="E360" s="575">
        <v>2.6252983293556085</v>
      </c>
      <c r="F360" s="576">
        <v>59.427207637231504</v>
      </c>
      <c r="G360" s="574">
        <v>37.947494033412887</v>
      </c>
      <c r="H360" s="575">
        <v>30.071599045346066</v>
      </c>
      <c r="I360" s="576">
        <v>36.515513126491648</v>
      </c>
      <c r="J360" s="576">
        <v>2.1479713603818613</v>
      </c>
      <c r="K360" s="574">
        <v>25.775656324582343</v>
      </c>
      <c r="L360" s="577">
        <v>25.29832935560859</v>
      </c>
    </row>
    <row r="361" spans="1:12" x14ac:dyDescent="0.2">
      <c r="A361" s="579" t="s">
        <v>2857</v>
      </c>
      <c r="B361" s="572" t="s">
        <v>2858</v>
      </c>
      <c r="C361" s="573">
        <v>401</v>
      </c>
      <c r="D361" s="574">
        <v>16.438902743142144</v>
      </c>
      <c r="E361" s="575">
        <v>5.2369077306733169</v>
      </c>
      <c r="F361" s="576">
        <v>53.366583541147129</v>
      </c>
      <c r="G361" s="574">
        <v>41.396508728179548</v>
      </c>
      <c r="H361" s="575">
        <v>51.371571072319199</v>
      </c>
      <c r="I361" s="576">
        <v>34.413965087281795</v>
      </c>
      <c r="J361" s="576">
        <v>0.49875311720698251</v>
      </c>
      <c r="K361" s="574">
        <v>9.2269326683291766</v>
      </c>
      <c r="L361" s="577">
        <v>33.915211970074814</v>
      </c>
    </row>
    <row r="362" spans="1:12" x14ac:dyDescent="0.2">
      <c r="A362" s="579" t="s">
        <v>2859</v>
      </c>
      <c r="B362" s="572" t="s">
        <v>2860</v>
      </c>
      <c r="C362" s="573">
        <v>4</v>
      </c>
      <c r="D362" s="574">
        <v>57</v>
      </c>
      <c r="E362" s="575">
        <v>100</v>
      </c>
      <c r="F362" s="576">
        <v>0</v>
      </c>
      <c r="G362" s="574">
        <v>0</v>
      </c>
      <c r="H362" s="575">
        <v>0</v>
      </c>
      <c r="I362" s="576">
        <v>25</v>
      </c>
      <c r="J362" s="576">
        <v>0</v>
      </c>
      <c r="K362" s="574">
        <v>75</v>
      </c>
      <c r="L362" s="577">
        <v>25</v>
      </c>
    </row>
    <row r="363" spans="1:12" x14ac:dyDescent="0.2">
      <c r="A363" s="579" t="s">
        <v>2861</v>
      </c>
      <c r="B363" s="572" t="s">
        <v>2862</v>
      </c>
      <c r="C363" s="573">
        <v>22</v>
      </c>
      <c r="D363" s="574">
        <v>44.409090909090907</v>
      </c>
      <c r="E363" s="575">
        <v>100</v>
      </c>
      <c r="F363" s="576">
        <v>0</v>
      </c>
      <c r="G363" s="574">
        <v>0</v>
      </c>
      <c r="H363" s="575">
        <v>0</v>
      </c>
      <c r="I363" s="576">
        <v>54.54545454545454</v>
      </c>
      <c r="J363" s="576">
        <v>4.5454545454545459</v>
      </c>
      <c r="K363" s="574">
        <v>36.363636363636367</v>
      </c>
      <c r="L363" s="577">
        <v>36.363636363636367</v>
      </c>
    </row>
    <row r="364" spans="1:12" x14ac:dyDescent="0.2">
      <c r="A364" s="579" t="s">
        <v>2863</v>
      </c>
      <c r="B364" s="572" t="s">
        <v>2864</v>
      </c>
      <c r="C364" s="573">
        <v>84</v>
      </c>
      <c r="D364" s="574">
        <v>33.25</v>
      </c>
      <c r="E364" s="575">
        <v>1.1904761904761905</v>
      </c>
      <c r="F364" s="576">
        <v>8.3333333333333321</v>
      </c>
      <c r="G364" s="574">
        <v>90.476190476190482</v>
      </c>
      <c r="H364" s="575">
        <v>8.3333333333333321</v>
      </c>
      <c r="I364" s="576">
        <v>64.285714285714292</v>
      </c>
      <c r="J364" s="576">
        <v>9.5238095238095237</v>
      </c>
      <c r="K364" s="574">
        <v>17.857142857142858</v>
      </c>
      <c r="L364" s="577">
        <v>29.761904761904763</v>
      </c>
    </row>
    <row r="365" spans="1:12" x14ac:dyDescent="0.2">
      <c r="A365" s="579" t="s">
        <v>2865</v>
      </c>
      <c r="B365" s="572" t="s">
        <v>2866</v>
      </c>
      <c r="C365" s="573">
        <v>25</v>
      </c>
      <c r="D365" s="574">
        <v>26.88</v>
      </c>
      <c r="E365" s="575">
        <v>0</v>
      </c>
      <c r="F365" s="576">
        <v>8</v>
      </c>
      <c r="G365" s="574">
        <v>92</v>
      </c>
      <c r="H365" s="575">
        <v>8</v>
      </c>
      <c r="I365" s="576">
        <v>52</v>
      </c>
      <c r="J365" s="576">
        <v>28.000000000000004</v>
      </c>
      <c r="K365" s="574">
        <v>8</v>
      </c>
      <c r="L365" s="577">
        <v>32</v>
      </c>
    </row>
    <row r="366" spans="1:12" x14ac:dyDescent="0.2">
      <c r="A366" s="579" t="s">
        <v>2867</v>
      </c>
      <c r="B366" s="572" t="s">
        <v>2868</v>
      </c>
      <c r="C366" s="573">
        <v>64</v>
      </c>
      <c r="D366" s="574">
        <v>29.203125</v>
      </c>
      <c r="E366" s="575">
        <v>0</v>
      </c>
      <c r="F366" s="576">
        <v>6.25</v>
      </c>
      <c r="G366" s="574">
        <v>93.75</v>
      </c>
      <c r="H366" s="575">
        <v>12.5</v>
      </c>
      <c r="I366" s="576">
        <v>56.25</v>
      </c>
      <c r="J366" s="576">
        <v>9.375</v>
      </c>
      <c r="K366" s="574">
        <v>20.3125</v>
      </c>
      <c r="L366" s="577">
        <v>29.6875</v>
      </c>
    </row>
    <row r="367" spans="1:12" x14ac:dyDescent="0.2">
      <c r="A367" s="579" t="s">
        <v>2869</v>
      </c>
      <c r="B367" s="572" t="s">
        <v>2870</v>
      </c>
      <c r="C367" s="573">
        <v>1206</v>
      </c>
      <c r="D367" s="574">
        <v>9.5646766169154223</v>
      </c>
      <c r="E367" s="575">
        <v>4.2288557213930353</v>
      </c>
      <c r="F367" s="576">
        <v>68.407960199004975</v>
      </c>
      <c r="G367" s="574">
        <v>27.363184079601986</v>
      </c>
      <c r="H367" s="575">
        <v>59.86733001658375</v>
      </c>
      <c r="I367" s="576">
        <v>22.802653399668323</v>
      </c>
      <c r="J367" s="576">
        <v>0.74626865671641784</v>
      </c>
      <c r="K367" s="574">
        <v>13.930348258706468</v>
      </c>
      <c r="L367" s="577">
        <v>20.232172470978441</v>
      </c>
    </row>
    <row r="368" spans="1:12" x14ac:dyDescent="0.2">
      <c r="A368" s="579" t="s">
        <v>2871</v>
      </c>
      <c r="B368" s="572" t="s">
        <v>2872</v>
      </c>
      <c r="C368" s="573">
        <v>214</v>
      </c>
      <c r="D368" s="574">
        <v>12.299065420560748</v>
      </c>
      <c r="E368" s="575">
        <v>3.7383177570093453</v>
      </c>
      <c r="F368" s="576">
        <v>74.299065420560751</v>
      </c>
      <c r="G368" s="574">
        <v>21.962616822429908</v>
      </c>
      <c r="H368" s="575">
        <v>47.663551401869157</v>
      </c>
      <c r="I368" s="576">
        <v>16.822429906542055</v>
      </c>
      <c r="J368" s="576">
        <v>2.3364485981308412</v>
      </c>
      <c r="K368" s="574">
        <v>30.373831775700932</v>
      </c>
      <c r="L368" s="577">
        <v>14.018691588785046</v>
      </c>
    </row>
    <row r="369" spans="1:12" x14ac:dyDescent="0.2">
      <c r="A369" s="579" t="s">
        <v>2873</v>
      </c>
      <c r="B369" s="572" t="s">
        <v>2874</v>
      </c>
      <c r="C369" s="573">
        <v>4</v>
      </c>
      <c r="D369" s="574">
        <v>45</v>
      </c>
      <c r="E369" s="575">
        <v>100</v>
      </c>
      <c r="F369" s="576">
        <v>0</v>
      </c>
      <c r="G369" s="574">
        <v>0</v>
      </c>
      <c r="H369" s="575">
        <v>0</v>
      </c>
      <c r="I369" s="576">
        <v>50</v>
      </c>
      <c r="J369" s="576">
        <v>25</v>
      </c>
      <c r="K369" s="574">
        <v>25</v>
      </c>
      <c r="L369" s="577">
        <v>25</v>
      </c>
    </row>
    <row r="370" spans="1:12" x14ac:dyDescent="0.2">
      <c r="A370" s="579" t="s">
        <v>2875</v>
      </c>
      <c r="B370" s="572" t="s">
        <v>2876</v>
      </c>
      <c r="C370" s="573">
        <v>12</v>
      </c>
      <c r="D370" s="574">
        <v>20.416666666666668</v>
      </c>
      <c r="E370" s="575">
        <v>0</v>
      </c>
      <c r="F370" s="576">
        <v>0</v>
      </c>
      <c r="G370" s="574">
        <v>100</v>
      </c>
      <c r="H370" s="575">
        <v>16.666666666666664</v>
      </c>
      <c r="I370" s="576">
        <v>25</v>
      </c>
      <c r="J370" s="576">
        <v>58.333333333333336</v>
      </c>
      <c r="K370" s="574">
        <v>0</v>
      </c>
      <c r="L370" s="577">
        <v>41.666666666666671</v>
      </c>
    </row>
    <row r="371" spans="1:12" x14ac:dyDescent="0.2">
      <c r="A371" s="579" t="s">
        <v>2877</v>
      </c>
      <c r="B371" s="572" t="s">
        <v>2878</v>
      </c>
      <c r="C371" s="573">
        <v>31</v>
      </c>
      <c r="D371" s="574">
        <v>22.93548387096774</v>
      </c>
      <c r="E371" s="575">
        <v>3.225806451612903</v>
      </c>
      <c r="F371" s="576">
        <v>6.4516129032258061</v>
      </c>
      <c r="G371" s="574">
        <v>90.322580645161281</v>
      </c>
      <c r="H371" s="575">
        <v>22.58064516129032</v>
      </c>
      <c r="I371" s="576">
        <v>35.483870967741936</v>
      </c>
      <c r="J371" s="576">
        <v>19.35483870967742</v>
      </c>
      <c r="K371" s="574">
        <v>16.129032258064516</v>
      </c>
      <c r="L371" s="577">
        <v>32.258064516129032</v>
      </c>
    </row>
    <row r="372" spans="1:12" x14ac:dyDescent="0.2">
      <c r="A372" s="579" t="s">
        <v>2879</v>
      </c>
      <c r="B372" s="572" t="s">
        <v>2880</v>
      </c>
      <c r="C372" s="573">
        <v>83</v>
      </c>
      <c r="D372" s="574">
        <v>2.1445783132530121</v>
      </c>
      <c r="E372" s="575">
        <v>100</v>
      </c>
      <c r="F372" s="576">
        <v>0</v>
      </c>
      <c r="G372" s="574">
        <v>0</v>
      </c>
      <c r="H372" s="575">
        <v>0</v>
      </c>
      <c r="I372" s="576">
        <v>0</v>
      </c>
      <c r="J372" s="576">
        <v>100</v>
      </c>
      <c r="K372" s="574">
        <v>0</v>
      </c>
      <c r="L372" s="577">
        <v>27.710843373493976</v>
      </c>
    </row>
    <row r="373" spans="1:12" x14ac:dyDescent="0.2">
      <c r="A373" s="579" t="s">
        <v>2881</v>
      </c>
      <c r="B373" s="572" t="s">
        <v>2882</v>
      </c>
      <c r="C373" s="573">
        <v>2193</v>
      </c>
      <c r="D373" s="574">
        <v>12.618787049703602</v>
      </c>
      <c r="E373" s="575">
        <v>48.654810761513907</v>
      </c>
      <c r="F373" s="576">
        <v>28.590971272229819</v>
      </c>
      <c r="G373" s="574">
        <v>22.75421796625627</v>
      </c>
      <c r="H373" s="575">
        <v>79.069767441860463</v>
      </c>
      <c r="I373" s="576">
        <v>4.2863657090743272</v>
      </c>
      <c r="J373" s="576">
        <v>7.3415412676698582</v>
      </c>
      <c r="K373" s="574">
        <v>8.2535339717282259</v>
      </c>
      <c r="L373" s="577">
        <v>26.949384404924757</v>
      </c>
    </row>
    <row r="374" spans="1:12" x14ac:dyDescent="0.2">
      <c r="A374" s="579" t="s">
        <v>2883</v>
      </c>
      <c r="B374" s="572" t="s">
        <v>2884</v>
      </c>
      <c r="C374" s="573">
        <v>63</v>
      </c>
      <c r="D374" s="574">
        <v>9.9047619047619051</v>
      </c>
      <c r="E374" s="575">
        <v>69.841269841269835</v>
      </c>
      <c r="F374" s="576">
        <v>25.396825396825395</v>
      </c>
      <c r="G374" s="574">
        <v>4.7619047619047619</v>
      </c>
      <c r="H374" s="575">
        <v>95.238095238095227</v>
      </c>
      <c r="I374" s="576">
        <v>0</v>
      </c>
      <c r="J374" s="576">
        <v>1.5873015873015872</v>
      </c>
      <c r="K374" s="574">
        <v>3.1746031746031744</v>
      </c>
      <c r="L374" s="577">
        <v>7.9365079365079358</v>
      </c>
    </row>
    <row r="375" spans="1:12" x14ac:dyDescent="0.2">
      <c r="A375" s="579" t="s">
        <v>2885</v>
      </c>
      <c r="B375" s="572" t="s">
        <v>2886</v>
      </c>
      <c r="C375" s="573">
        <v>1337</v>
      </c>
      <c r="D375" s="574">
        <v>8.6896035901271507</v>
      </c>
      <c r="E375" s="575">
        <v>65.594614809274503</v>
      </c>
      <c r="F375" s="576">
        <v>22.587883320867615</v>
      </c>
      <c r="G375" s="574">
        <v>11.817501869857891</v>
      </c>
      <c r="H375" s="575">
        <v>91.398653702318626</v>
      </c>
      <c r="I375" s="576">
        <v>2.0194465220643232</v>
      </c>
      <c r="J375" s="576">
        <v>1.8698578908002992</v>
      </c>
      <c r="K375" s="574">
        <v>4.3380703066566939</v>
      </c>
      <c r="L375" s="577">
        <v>25.355272999252055</v>
      </c>
    </row>
    <row r="376" spans="1:12" x14ac:dyDescent="0.2">
      <c r="A376" s="579" t="s">
        <v>2887</v>
      </c>
      <c r="B376" s="572" t="s">
        <v>2888</v>
      </c>
      <c r="C376" s="573">
        <v>3</v>
      </c>
      <c r="D376" s="574">
        <v>21.666666666666668</v>
      </c>
      <c r="E376" s="575">
        <v>100</v>
      </c>
      <c r="F376" s="576">
        <v>0</v>
      </c>
      <c r="G376" s="574">
        <v>0</v>
      </c>
      <c r="H376" s="575">
        <v>33.333333333333329</v>
      </c>
      <c r="I376" s="576">
        <v>66.666666666666657</v>
      </c>
      <c r="J376" s="576">
        <v>0</v>
      </c>
      <c r="K376" s="574">
        <v>0</v>
      </c>
      <c r="L376" s="577">
        <v>100</v>
      </c>
    </row>
    <row r="377" spans="1:12" ht="15" thickBot="1" x14ac:dyDescent="0.25">
      <c r="A377" s="580" t="s">
        <v>2889</v>
      </c>
      <c r="B377" s="581" t="s">
        <v>2890</v>
      </c>
      <c r="C377" s="582">
        <v>186</v>
      </c>
      <c r="D377" s="583">
        <v>4.838709677419355</v>
      </c>
      <c r="E377" s="584">
        <v>100</v>
      </c>
      <c r="F377" s="585">
        <v>0</v>
      </c>
      <c r="G377" s="583">
        <v>0</v>
      </c>
      <c r="H377" s="584">
        <v>94.623655913978496</v>
      </c>
      <c r="I377" s="585">
        <v>1.6129032258064515</v>
      </c>
      <c r="J377" s="585">
        <v>0</v>
      </c>
      <c r="K377" s="583">
        <v>3.763440860215054</v>
      </c>
      <c r="L377" s="586">
        <v>19.35483870967742</v>
      </c>
    </row>
    <row r="379" spans="1:12" x14ac:dyDescent="0.2">
      <c r="A379" s="587" t="s">
        <v>104</v>
      </c>
    </row>
    <row r="380" spans="1:12" x14ac:dyDescent="0.2">
      <c r="A380" s="587" t="s">
        <v>2891</v>
      </c>
    </row>
    <row r="382" spans="1:12" x14ac:dyDescent="0.2">
      <c r="A382" s="127"/>
    </row>
    <row r="383" spans="1:12" x14ac:dyDescent="0.2">
      <c r="A383" s="127"/>
    </row>
  </sheetData>
  <mergeCells count="7">
    <mergeCell ref="L7:L8"/>
    <mergeCell ref="A7:A8"/>
    <mergeCell ref="B7:B8"/>
    <mergeCell ref="C7:C8"/>
    <mergeCell ref="D7:D8"/>
    <mergeCell ref="E7:G7"/>
    <mergeCell ref="H7:K7"/>
  </mergeCells>
  <printOptions horizontalCentered="1"/>
  <pageMargins left="0" right="0" top="0.39370078740157483" bottom="0.39370078740157483" header="0.51181102362204722" footer="0.51181102362204722"/>
  <pageSetup paperSize="9" scale="67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85" zoomScaleNormal="85" workbookViewId="0"/>
  </sheetViews>
  <sheetFormatPr defaultColWidth="9" defaultRowHeight="12.75" x14ac:dyDescent="0.2"/>
  <cols>
    <col min="1" max="1" width="5.7109375" style="588" customWidth="1"/>
    <col min="2" max="2" width="84.5703125" style="588" customWidth="1"/>
    <col min="3" max="3" width="8.5703125" style="588" customWidth="1"/>
    <col min="4" max="4" width="12.140625" style="588" customWidth="1"/>
    <col min="5" max="5" width="12.42578125" style="588" customWidth="1"/>
    <col min="6" max="6" width="11" style="588" customWidth="1"/>
    <col min="7" max="7" width="9.85546875" style="588" customWidth="1"/>
    <col min="8" max="8" width="11.28515625" style="588" customWidth="1"/>
    <col min="9" max="9" width="8.28515625" style="588" customWidth="1"/>
    <col min="10" max="10" width="9.28515625" style="588" customWidth="1"/>
    <col min="11" max="11" width="16.42578125" style="588" customWidth="1"/>
    <col min="12" max="12" width="11.5703125" style="588" customWidth="1"/>
    <col min="13" max="13" width="9.5703125" style="588" customWidth="1"/>
    <col min="14" max="14" width="13" style="588" customWidth="1"/>
    <col min="15" max="15" width="10.85546875" style="588" customWidth="1"/>
    <col min="16" max="16" width="16.42578125" style="588" customWidth="1"/>
    <col min="17" max="17" width="8.28515625" style="588" customWidth="1"/>
    <col min="18" max="18" width="9.28515625" style="588" customWidth="1"/>
    <col min="19" max="16384" width="9" style="588"/>
  </cols>
  <sheetData>
    <row r="1" spans="1:17" s="98" customFormat="1" ht="15.75" x14ac:dyDescent="0.25">
      <c r="A1" s="3" t="s">
        <v>1861</v>
      </c>
      <c r="B1" s="4"/>
      <c r="C1" s="214"/>
    </row>
    <row r="2" spans="1:17" s="98" customFormat="1" ht="12" customHeight="1" x14ac:dyDescent="0.25">
      <c r="A2" s="214"/>
      <c r="C2" s="214"/>
    </row>
    <row r="3" spans="1:17" s="98" customFormat="1" ht="15.75" x14ac:dyDescent="0.25">
      <c r="A3" s="214" t="s">
        <v>3359</v>
      </c>
      <c r="C3" s="214"/>
    </row>
    <row r="4" spans="1:17" s="98" customFormat="1" x14ac:dyDescent="0.2">
      <c r="A4" s="213"/>
      <c r="C4" s="213"/>
      <c r="D4" s="100"/>
      <c r="E4" s="101"/>
    </row>
    <row r="5" spans="1:17" s="127" customFormat="1" ht="15.75" x14ac:dyDescent="0.25">
      <c r="A5" s="153" t="s">
        <v>3252</v>
      </c>
      <c r="C5" s="153"/>
    </row>
    <row r="6" spans="1:17" ht="13.5" thickBot="1" x14ac:dyDescent="0.25"/>
    <row r="7" spans="1:17" ht="28.5" customHeight="1" thickBot="1" x14ac:dyDescent="0.25">
      <c r="A7" s="589" t="s">
        <v>2892</v>
      </c>
      <c r="B7" s="590" t="s">
        <v>2893</v>
      </c>
      <c r="C7" s="591" t="s">
        <v>2894</v>
      </c>
      <c r="D7" s="592" t="s">
        <v>121</v>
      </c>
      <c r="E7" s="593" t="s">
        <v>123</v>
      </c>
      <c r="F7" s="593" t="s">
        <v>124</v>
      </c>
      <c r="G7" s="593" t="s">
        <v>125</v>
      </c>
      <c r="H7" s="593" t="s">
        <v>126</v>
      </c>
      <c r="I7" s="593" t="s">
        <v>127</v>
      </c>
      <c r="J7" s="593" t="s">
        <v>128</v>
      </c>
      <c r="K7" s="593" t="s">
        <v>129</v>
      </c>
      <c r="L7" s="593" t="s">
        <v>130</v>
      </c>
      <c r="M7" s="593" t="s">
        <v>131</v>
      </c>
      <c r="N7" s="593" t="s">
        <v>132</v>
      </c>
      <c r="O7" s="593" t="s">
        <v>133</v>
      </c>
      <c r="P7" s="593" t="s">
        <v>134</v>
      </c>
      <c r="Q7" s="594" t="s">
        <v>135</v>
      </c>
    </row>
    <row r="8" spans="1:17" x14ac:dyDescent="0.2">
      <c r="A8" s="595" t="s">
        <v>2895</v>
      </c>
      <c r="B8" s="596" t="s">
        <v>2896</v>
      </c>
      <c r="C8" s="597">
        <v>7972</v>
      </c>
      <c r="D8" s="598">
        <v>1939</v>
      </c>
      <c r="E8" s="599">
        <v>509</v>
      </c>
      <c r="F8" s="599">
        <v>299</v>
      </c>
      <c r="G8" s="599">
        <v>448</v>
      </c>
      <c r="H8" s="599">
        <v>142</v>
      </c>
      <c r="I8" s="599">
        <v>649</v>
      </c>
      <c r="J8" s="599">
        <v>484</v>
      </c>
      <c r="K8" s="599">
        <v>499</v>
      </c>
      <c r="L8" s="599">
        <v>384</v>
      </c>
      <c r="M8" s="599">
        <v>208</v>
      </c>
      <c r="N8" s="599">
        <v>894</v>
      </c>
      <c r="O8" s="599">
        <v>514</v>
      </c>
      <c r="P8" s="599">
        <v>640</v>
      </c>
      <c r="Q8" s="600">
        <v>363</v>
      </c>
    </row>
    <row r="9" spans="1:17" x14ac:dyDescent="0.2">
      <c r="A9" s="601" t="s">
        <v>2897</v>
      </c>
      <c r="B9" s="602" t="s">
        <v>2898</v>
      </c>
      <c r="C9" s="603">
        <v>88555</v>
      </c>
      <c r="D9" s="604">
        <v>13626</v>
      </c>
      <c r="E9" s="605">
        <v>8028</v>
      </c>
      <c r="F9" s="605">
        <v>6258</v>
      </c>
      <c r="G9" s="605">
        <v>4939</v>
      </c>
      <c r="H9" s="605">
        <v>1947</v>
      </c>
      <c r="I9" s="605">
        <v>8693</v>
      </c>
      <c r="J9" s="605">
        <v>4437</v>
      </c>
      <c r="K9" s="605">
        <v>4842</v>
      </c>
      <c r="L9" s="605">
        <v>4449</v>
      </c>
      <c r="M9" s="605">
        <v>4715</v>
      </c>
      <c r="N9" s="605">
        <v>10146</v>
      </c>
      <c r="O9" s="605">
        <v>4634</v>
      </c>
      <c r="P9" s="605">
        <v>6645</v>
      </c>
      <c r="Q9" s="606">
        <v>5196</v>
      </c>
    </row>
    <row r="10" spans="1:17" x14ac:dyDescent="0.2">
      <c r="A10" s="601" t="s">
        <v>2899</v>
      </c>
      <c r="B10" s="602" t="s">
        <v>2900</v>
      </c>
      <c r="C10" s="603">
        <v>13747</v>
      </c>
      <c r="D10" s="604">
        <v>3430</v>
      </c>
      <c r="E10" s="605">
        <v>1452</v>
      </c>
      <c r="F10" s="605">
        <v>613</v>
      </c>
      <c r="G10" s="605">
        <v>669</v>
      </c>
      <c r="H10" s="605">
        <v>614</v>
      </c>
      <c r="I10" s="605">
        <v>961</v>
      </c>
      <c r="J10" s="605">
        <v>195</v>
      </c>
      <c r="K10" s="605">
        <v>588</v>
      </c>
      <c r="L10" s="605">
        <v>707</v>
      </c>
      <c r="M10" s="605">
        <v>896</v>
      </c>
      <c r="N10" s="605">
        <v>1774</v>
      </c>
      <c r="O10" s="605">
        <v>584</v>
      </c>
      <c r="P10" s="605">
        <v>827</v>
      </c>
      <c r="Q10" s="606">
        <v>437</v>
      </c>
    </row>
    <row r="11" spans="1:17" x14ac:dyDescent="0.2">
      <c r="A11" s="601" t="s">
        <v>2901</v>
      </c>
      <c r="B11" s="602" t="s">
        <v>2902</v>
      </c>
      <c r="C11" s="603">
        <v>48595</v>
      </c>
      <c r="D11" s="604">
        <v>8166</v>
      </c>
      <c r="E11" s="605">
        <v>4324</v>
      </c>
      <c r="F11" s="605">
        <v>3232</v>
      </c>
      <c r="G11" s="605">
        <v>2337</v>
      </c>
      <c r="H11" s="605">
        <v>1776</v>
      </c>
      <c r="I11" s="605">
        <v>4058</v>
      </c>
      <c r="J11" s="605">
        <v>1731</v>
      </c>
      <c r="K11" s="605">
        <v>2462</v>
      </c>
      <c r="L11" s="605">
        <v>2859</v>
      </c>
      <c r="M11" s="605">
        <v>3151</v>
      </c>
      <c r="N11" s="605">
        <v>5919</v>
      </c>
      <c r="O11" s="605">
        <v>2322</v>
      </c>
      <c r="P11" s="605">
        <v>3182</v>
      </c>
      <c r="Q11" s="606">
        <v>3076</v>
      </c>
    </row>
    <row r="12" spans="1:17" x14ac:dyDescent="0.2">
      <c r="A12" s="601" t="s">
        <v>2903</v>
      </c>
      <c r="B12" s="602" t="s">
        <v>2904</v>
      </c>
      <c r="C12" s="603">
        <v>66848</v>
      </c>
      <c r="D12" s="604">
        <v>8884</v>
      </c>
      <c r="E12" s="605">
        <v>6829</v>
      </c>
      <c r="F12" s="605">
        <v>4468</v>
      </c>
      <c r="G12" s="605">
        <v>3421</v>
      </c>
      <c r="H12" s="605">
        <v>2200</v>
      </c>
      <c r="I12" s="605">
        <v>6655</v>
      </c>
      <c r="J12" s="605">
        <v>2854</v>
      </c>
      <c r="K12" s="605">
        <v>3175</v>
      </c>
      <c r="L12" s="605">
        <v>3187</v>
      </c>
      <c r="M12" s="605">
        <v>4189</v>
      </c>
      <c r="N12" s="605">
        <v>7496</v>
      </c>
      <c r="O12" s="605">
        <v>3555</v>
      </c>
      <c r="P12" s="605">
        <v>5753</v>
      </c>
      <c r="Q12" s="606">
        <v>4182</v>
      </c>
    </row>
    <row r="13" spans="1:17" x14ac:dyDescent="0.2">
      <c r="A13" s="601" t="s">
        <v>2905</v>
      </c>
      <c r="B13" s="602" t="s">
        <v>2906</v>
      </c>
      <c r="C13" s="603">
        <v>160159</v>
      </c>
      <c r="D13" s="604">
        <v>28561</v>
      </c>
      <c r="E13" s="605">
        <v>12946</v>
      </c>
      <c r="F13" s="605">
        <v>10995</v>
      </c>
      <c r="G13" s="605">
        <v>8611</v>
      </c>
      <c r="H13" s="605">
        <v>4996</v>
      </c>
      <c r="I13" s="605">
        <v>13100</v>
      </c>
      <c r="J13" s="605">
        <v>7520</v>
      </c>
      <c r="K13" s="605">
        <v>7496</v>
      </c>
      <c r="L13" s="605">
        <v>7693</v>
      </c>
      <c r="M13" s="605">
        <v>8842</v>
      </c>
      <c r="N13" s="605">
        <v>17936</v>
      </c>
      <c r="O13" s="605">
        <v>8165</v>
      </c>
      <c r="P13" s="605">
        <v>14870</v>
      </c>
      <c r="Q13" s="606">
        <v>8428</v>
      </c>
    </row>
    <row r="14" spans="1:17" x14ac:dyDescent="0.2">
      <c r="A14" s="601" t="s">
        <v>2907</v>
      </c>
      <c r="B14" s="602" t="s">
        <v>2908</v>
      </c>
      <c r="C14" s="603">
        <v>108423</v>
      </c>
      <c r="D14" s="604">
        <v>14143</v>
      </c>
      <c r="E14" s="605">
        <v>10755</v>
      </c>
      <c r="F14" s="605">
        <v>7457</v>
      </c>
      <c r="G14" s="605">
        <v>5565</v>
      </c>
      <c r="H14" s="605">
        <v>3401</v>
      </c>
      <c r="I14" s="605">
        <v>9877</v>
      </c>
      <c r="J14" s="605">
        <v>5498</v>
      </c>
      <c r="K14" s="605">
        <v>5538</v>
      </c>
      <c r="L14" s="605">
        <v>5212</v>
      </c>
      <c r="M14" s="605">
        <v>7132</v>
      </c>
      <c r="N14" s="605">
        <v>14563</v>
      </c>
      <c r="O14" s="605">
        <v>4954</v>
      </c>
      <c r="P14" s="605">
        <v>7326</v>
      </c>
      <c r="Q14" s="606">
        <v>7002</v>
      </c>
    </row>
    <row r="15" spans="1:17" x14ac:dyDescent="0.2">
      <c r="A15" s="601" t="s">
        <v>2909</v>
      </c>
      <c r="B15" s="602" t="s">
        <v>2910</v>
      </c>
      <c r="C15" s="603">
        <v>42036</v>
      </c>
      <c r="D15" s="604">
        <v>5829</v>
      </c>
      <c r="E15" s="605">
        <v>4234</v>
      </c>
      <c r="F15" s="605">
        <v>2964</v>
      </c>
      <c r="G15" s="605">
        <v>2395</v>
      </c>
      <c r="H15" s="605">
        <v>1311</v>
      </c>
      <c r="I15" s="605">
        <v>3699</v>
      </c>
      <c r="J15" s="605">
        <v>2067</v>
      </c>
      <c r="K15" s="605">
        <v>2056</v>
      </c>
      <c r="L15" s="605">
        <v>2267</v>
      </c>
      <c r="M15" s="605">
        <v>2329</v>
      </c>
      <c r="N15" s="605">
        <v>5043</v>
      </c>
      <c r="O15" s="605">
        <v>2139</v>
      </c>
      <c r="P15" s="605">
        <v>3258</v>
      </c>
      <c r="Q15" s="606">
        <v>2445</v>
      </c>
    </row>
    <row r="16" spans="1:17" x14ac:dyDescent="0.2">
      <c r="A16" s="601" t="s">
        <v>2911</v>
      </c>
      <c r="B16" s="602" t="s">
        <v>2912</v>
      </c>
      <c r="C16" s="603">
        <v>149309</v>
      </c>
      <c r="D16" s="604">
        <v>21269</v>
      </c>
      <c r="E16" s="605">
        <v>14185</v>
      </c>
      <c r="F16" s="605">
        <v>9700</v>
      </c>
      <c r="G16" s="605">
        <v>6229</v>
      </c>
      <c r="H16" s="605">
        <v>3567</v>
      </c>
      <c r="I16" s="605">
        <v>12886</v>
      </c>
      <c r="J16" s="605">
        <v>9771</v>
      </c>
      <c r="K16" s="605">
        <v>7231</v>
      </c>
      <c r="L16" s="605">
        <v>7219</v>
      </c>
      <c r="M16" s="605">
        <v>10644</v>
      </c>
      <c r="N16" s="605">
        <v>18896</v>
      </c>
      <c r="O16" s="605">
        <v>8773</v>
      </c>
      <c r="P16" s="605">
        <v>10439</v>
      </c>
      <c r="Q16" s="606">
        <v>8500</v>
      </c>
    </row>
    <row r="17" spans="1:17" x14ac:dyDescent="0.2">
      <c r="A17" s="601" t="s">
        <v>2913</v>
      </c>
      <c r="B17" s="602" t="s">
        <v>2914</v>
      </c>
      <c r="C17" s="603">
        <v>43756</v>
      </c>
      <c r="D17" s="604">
        <v>6280</v>
      </c>
      <c r="E17" s="605">
        <v>3699</v>
      </c>
      <c r="F17" s="605">
        <v>3184</v>
      </c>
      <c r="G17" s="605">
        <v>2596</v>
      </c>
      <c r="H17" s="605">
        <v>1124</v>
      </c>
      <c r="I17" s="605">
        <v>3937</v>
      </c>
      <c r="J17" s="605">
        <v>1897</v>
      </c>
      <c r="K17" s="605">
        <v>1998</v>
      </c>
      <c r="L17" s="605">
        <v>1882</v>
      </c>
      <c r="M17" s="605">
        <v>3098</v>
      </c>
      <c r="N17" s="605">
        <v>6422</v>
      </c>
      <c r="O17" s="605">
        <v>2385</v>
      </c>
      <c r="P17" s="605">
        <v>2876</v>
      </c>
      <c r="Q17" s="606">
        <v>2378</v>
      </c>
    </row>
    <row r="18" spans="1:17" x14ac:dyDescent="0.2">
      <c r="A18" s="601" t="s">
        <v>2915</v>
      </c>
      <c r="B18" s="602" t="s">
        <v>2916</v>
      </c>
      <c r="C18" s="603">
        <v>31698</v>
      </c>
      <c r="D18" s="604">
        <v>5895</v>
      </c>
      <c r="E18" s="605">
        <v>2746</v>
      </c>
      <c r="F18" s="605">
        <v>2164</v>
      </c>
      <c r="G18" s="605">
        <v>1641</v>
      </c>
      <c r="H18" s="605">
        <v>817</v>
      </c>
      <c r="I18" s="605">
        <v>2322</v>
      </c>
      <c r="J18" s="605">
        <v>1592</v>
      </c>
      <c r="K18" s="605">
        <v>1398</v>
      </c>
      <c r="L18" s="605">
        <v>1469</v>
      </c>
      <c r="M18" s="605">
        <v>1958</v>
      </c>
      <c r="N18" s="605">
        <v>3365</v>
      </c>
      <c r="O18" s="605">
        <v>1792</v>
      </c>
      <c r="P18" s="605">
        <v>2827</v>
      </c>
      <c r="Q18" s="606">
        <v>1712</v>
      </c>
    </row>
    <row r="19" spans="1:17" x14ac:dyDescent="0.2">
      <c r="A19" s="601" t="s">
        <v>2917</v>
      </c>
      <c r="B19" s="602" t="s">
        <v>2918</v>
      </c>
      <c r="C19" s="603">
        <v>62564</v>
      </c>
      <c r="D19" s="604">
        <v>9355</v>
      </c>
      <c r="E19" s="605">
        <v>5570</v>
      </c>
      <c r="F19" s="605">
        <v>4234</v>
      </c>
      <c r="G19" s="605">
        <v>3360</v>
      </c>
      <c r="H19" s="605">
        <v>1772</v>
      </c>
      <c r="I19" s="605">
        <v>5855</v>
      </c>
      <c r="J19" s="605">
        <v>2920</v>
      </c>
      <c r="K19" s="605">
        <v>3470</v>
      </c>
      <c r="L19" s="605">
        <v>2696</v>
      </c>
      <c r="M19" s="605">
        <v>3789</v>
      </c>
      <c r="N19" s="605">
        <v>8202</v>
      </c>
      <c r="O19" s="605">
        <v>2886</v>
      </c>
      <c r="P19" s="605">
        <v>4824</v>
      </c>
      <c r="Q19" s="606">
        <v>3631</v>
      </c>
    </row>
    <row r="20" spans="1:17" x14ac:dyDescent="0.2">
      <c r="A20" s="601" t="s">
        <v>2919</v>
      </c>
      <c r="B20" s="602" t="s">
        <v>2920</v>
      </c>
      <c r="C20" s="603">
        <v>19262</v>
      </c>
      <c r="D20" s="604">
        <v>3103</v>
      </c>
      <c r="E20" s="605">
        <v>1273</v>
      </c>
      <c r="F20" s="605">
        <v>1247</v>
      </c>
      <c r="G20" s="605">
        <v>753</v>
      </c>
      <c r="H20" s="605">
        <v>365</v>
      </c>
      <c r="I20" s="605">
        <v>2070</v>
      </c>
      <c r="J20" s="605">
        <v>1015</v>
      </c>
      <c r="K20" s="605">
        <v>1237</v>
      </c>
      <c r="L20" s="605">
        <v>1122</v>
      </c>
      <c r="M20" s="605">
        <v>1469</v>
      </c>
      <c r="N20" s="605">
        <v>2308</v>
      </c>
      <c r="O20" s="605">
        <v>1017</v>
      </c>
      <c r="P20" s="605">
        <v>1359</v>
      </c>
      <c r="Q20" s="606">
        <v>924</v>
      </c>
    </row>
    <row r="21" spans="1:17" x14ac:dyDescent="0.2">
      <c r="A21" s="601" t="s">
        <v>2921</v>
      </c>
      <c r="B21" s="602" t="s">
        <v>2922</v>
      </c>
      <c r="C21" s="603">
        <v>48407</v>
      </c>
      <c r="D21" s="604">
        <v>8770</v>
      </c>
      <c r="E21" s="605">
        <v>4949</v>
      </c>
      <c r="F21" s="605">
        <v>3205</v>
      </c>
      <c r="G21" s="605">
        <v>3204</v>
      </c>
      <c r="H21" s="605">
        <v>1579</v>
      </c>
      <c r="I21" s="605">
        <v>4801</v>
      </c>
      <c r="J21" s="605">
        <v>2623</v>
      </c>
      <c r="K21" s="605">
        <v>2501</v>
      </c>
      <c r="L21" s="605">
        <v>1713</v>
      </c>
      <c r="M21" s="605">
        <v>2470</v>
      </c>
      <c r="N21" s="605">
        <v>5054</v>
      </c>
      <c r="O21" s="605">
        <v>1982</v>
      </c>
      <c r="P21" s="605">
        <v>2726</v>
      </c>
      <c r="Q21" s="606">
        <v>2830</v>
      </c>
    </row>
    <row r="22" spans="1:17" x14ac:dyDescent="0.2">
      <c r="A22" s="601" t="s">
        <v>2923</v>
      </c>
      <c r="B22" s="602" t="s">
        <v>2924</v>
      </c>
      <c r="C22" s="603">
        <v>81134</v>
      </c>
      <c r="D22" s="604">
        <v>13878</v>
      </c>
      <c r="E22" s="605">
        <v>9028</v>
      </c>
      <c r="F22" s="605">
        <v>5579</v>
      </c>
      <c r="G22" s="605">
        <v>4496</v>
      </c>
      <c r="H22" s="605">
        <v>2402</v>
      </c>
      <c r="I22" s="605">
        <v>7788</v>
      </c>
      <c r="J22" s="605">
        <v>4334</v>
      </c>
      <c r="K22" s="605">
        <v>4137</v>
      </c>
      <c r="L22" s="605">
        <v>4116</v>
      </c>
      <c r="M22" s="605">
        <v>4842</v>
      </c>
      <c r="N22" s="605">
        <v>9534</v>
      </c>
      <c r="O22" s="605">
        <v>2801</v>
      </c>
      <c r="P22" s="605">
        <v>3621</v>
      </c>
      <c r="Q22" s="606">
        <v>4578</v>
      </c>
    </row>
    <row r="23" spans="1:17" x14ac:dyDescent="0.2">
      <c r="A23" s="601" t="s">
        <v>2925</v>
      </c>
      <c r="B23" s="602" t="s">
        <v>2926</v>
      </c>
      <c r="C23" s="603">
        <v>60841</v>
      </c>
      <c r="D23" s="604">
        <v>11173</v>
      </c>
      <c r="E23" s="605">
        <v>6496</v>
      </c>
      <c r="F23" s="605">
        <v>3996</v>
      </c>
      <c r="G23" s="605">
        <v>3351</v>
      </c>
      <c r="H23" s="605">
        <v>1634</v>
      </c>
      <c r="I23" s="605">
        <v>5142</v>
      </c>
      <c r="J23" s="605">
        <v>3399</v>
      </c>
      <c r="K23" s="605">
        <v>3197</v>
      </c>
      <c r="L23" s="605">
        <v>3283</v>
      </c>
      <c r="M23" s="605">
        <v>3718</v>
      </c>
      <c r="N23" s="605">
        <v>7302</v>
      </c>
      <c r="O23" s="605">
        <v>2054</v>
      </c>
      <c r="P23" s="605">
        <v>2651</v>
      </c>
      <c r="Q23" s="606">
        <v>3445</v>
      </c>
    </row>
    <row r="24" spans="1:17" x14ac:dyDescent="0.2">
      <c r="A24" s="601" t="s">
        <v>2927</v>
      </c>
      <c r="B24" s="602" t="s">
        <v>2928</v>
      </c>
      <c r="C24" s="603">
        <v>12352</v>
      </c>
      <c r="D24" s="604">
        <v>1695</v>
      </c>
      <c r="E24" s="605">
        <v>1374</v>
      </c>
      <c r="F24" s="605">
        <v>692</v>
      </c>
      <c r="G24" s="605">
        <v>669</v>
      </c>
      <c r="H24" s="605">
        <v>347</v>
      </c>
      <c r="I24" s="605">
        <v>1173</v>
      </c>
      <c r="J24" s="605">
        <v>550</v>
      </c>
      <c r="K24" s="605">
        <v>608</v>
      </c>
      <c r="L24" s="605">
        <v>770</v>
      </c>
      <c r="M24" s="605">
        <v>518</v>
      </c>
      <c r="N24" s="605">
        <v>1573</v>
      </c>
      <c r="O24" s="605">
        <v>746</v>
      </c>
      <c r="P24" s="605">
        <v>944</v>
      </c>
      <c r="Q24" s="606">
        <v>693</v>
      </c>
    </row>
    <row r="25" spans="1:17" x14ac:dyDescent="0.2">
      <c r="A25" s="601" t="s">
        <v>2929</v>
      </c>
      <c r="B25" s="602" t="s">
        <v>2930</v>
      </c>
      <c r="C25" s="603">
        <v>29008</v>
      </c>
      <c r="D25" s="604">
        <v>5697</v>
      </c>
      <c r="E25" s="605">
        <v>1133</v>
      </c>
      <c r="F25" s="605">
        <v>1510</v>
      </c>
      <c r="G25" s="605">
        <v>3078</v>
      </c>
      <c r="H25" s="605">
        <v>579</v>
      </c>
      <c r="I25" s="605">
        <v>1869</v>
      </c>
      <c r="J25" s="605">
        <v>587</v>
      </c>
      <c r="K25" s="605">
        <v>2323</v>
      </c>
      <c r="L25" s="605">
        <v>852</v>
      </c>
      <c r="M25" s="605">
        <v>947</v>
      </c>
      <c r="N25" s="605">
        <v>6074</v>
      </c>
      <c r="O25" s="605">
        <v>1733</v>
      </c>
      <c r="P25" s="605">
        <v>1348</v>
      </c>
      <c r="Q25" s="606">
        <v>1278</v>
      </c>
    </row>
    <row r="26" spans="1:17" x14ac:dyDescent="0.2">
      <c r="A26" s="601" t="s">
        <v>2931</v>
      </c>
      <c r="B26" s="602" t="s">
        <v>2932</v>
      </c>
      <c r="C26" s="603">
        <v>15677</v>
      </c>
      <c r="D26" s="604">
        <v>2608</v>
      </c>
      <c r="E26" s="605">
        <v>1676</v>
      </c>
      <c r="F26" s="605">
        <v>1053</v>
      </c>
      <c r="G26" s="605">
        <v>677</v>
      </c>
      <c r="H26" s="605">
        <v>531</v>
      </c>
      <c r="I26" s="605">
        <v>1122</v>
      </c>
      <c r="J26" s="605">
        <v>582</v>
      </c>
      <c r="K26" s="605">
        <v>820</v>
      </c>
      <c r="L26" s="605">
        <v>793</v>
      </c>
      <c r="M26" s="605">
        <v>921</v>
      </c>
      <c r="N26" s="605">
        <v>2036</v>
      </c>
      <c r="O26" s="605">
        <v>639</v>
      </c>
      <c r="P26" s="605">
        <v>1295</v>
      </c>
      <c r="Q26" s="606">
        <v>924</v>
      </c>
    </row>
    <row r="27" spans="1:17" x14ac:dyDescent="0.2">
      <c r="A27" s="601" t="s">
        <v>2933</v>
      </c>
      <c r="B27" s="602" t="s">
        <v>2934</v>
      </c>
      <c r="C27" s="603">
        <v>13193</v>
      </c>
      <c r="D27" s="604">
        <v>3002</v>
      </c>
      <c r="E27" s="605">
        <v>771</v>
      </c>
      <c r="F27" s="605">
        <v>833</v>
      </c>
      <c r="G27" s="605">
        <v>637</v>
      </c>
      <c r="H27" s="605">
        <v>696</v>
      </c>
      <c r="I27" s="605">
        <v>1109</v>
      </c>
      <c r="J27" s="605">
        <v>601</v>
      </c>
      <c r="K27" s="605">
        <v>1094</v>
      </c>
      <c r="L27" s="605">
        <v>914</v>
      </c>
      <c r="M27" s="605">
        <v>203</v>
      </c>
      <c r="N27" s="605">
        <v>1471</v>
      </c>
      <c r="O27" s="605">
        <v>546</v>
      </c>
      <c r="P27" s="605">
        <v>1014</v>
      </c>
      <c r="Q27" s="606">
        <v>302</v>
      </c>
    </row>
    <row r="28" spans="1:17" x14ac:dyDescent="0.2">
      <c r="A28" s="601" t="s">
        <v>2935</v>
      </c>
      <c r="B28" s="602" t="s">
        <v>2936</v>
      </c>
      <c r="C28" s="603">
        <v>5542</v>
      </c>
      <c r="D28" s="604">
        <v>606</v>
      </c>
      <c r="E28" s="605">
        <v>388</v>
      </c>
      <c r="F28" s="605">
        <v>302</v>
      </c>
      <c r="G28" s="605">
        <v>306</v>
      </c>
      <c r="H28" s="605">
        <v>169</v>
      </c>
      <c r="I28" s="605">
        <v>900</v>
      </c>
      <c r="J28" s="605">
        <v>239</v>
      </c>
      <c r="K28" s="605">
        <v>209</v>
      </c>
      <c r="L28" s="605">
        <v>373</v>
      </c>
      <c r="M28" s="605">
        <v>169</v>
      </c>
      <c r="N28" s="605">
        <v>655</v>
      </c>
      <c r="O28" s="605">
        <v>303</v>
      </c>
      <c r="P28" s="605">
        <v>450</v>
      </c>
      <c r="Q28" s="606">
        <v>473</v>
      </c>
    </row>
    <row r="29" spans="1:17" x14ac:dyDescent="0.2">
      <c r="A29" s="601" t="s">
        <v>2937</v>
      </c>
      <c r="B29" s="602" t="s">
        <v>2938</v>
      </c>
      <c r="C29" s="603">
        <v>8407</v>
      </c>
      <c r="D29" s="604">
        <v>1190</v>
      </c>
      <c r="E29" s="605">
        <v>628</v>
      </c>
      <c r="F29" s="605">
        <v>545</v>
      </c>
      <c r="G29" s="605">
        <v>396</v>
      </c>
      <c r="H29" s="605">
        <v>221</v>
      </c>
      <c r="I29" s="605">
        <v>857</v>
      </c>
      <c r="J29" s="605">
        <v>459</v>
      </c>
      <c r="K29" s="605">
        <v>490</v>
      </c>
      <c r="L29" s="605">
        <v>543</v>
      </c>
      <c r="M29" s="605">
        <v>582</v>
      </c>
      <c r="N29" s="605">
        <v>1162</v>
      </c>
      <c r="O29" s="605">
        <v>281</v>
      </c>
      <c r="P29" s="605">
        <v>537</v>
      </c>
      <c r="Q29" s="606">
        <v>516</v>
      </c>
    </row>
    <row r="30" spans="1:17" x14ac:dyDescent="0.2">
      <c r="A30" s="601" t="s">
        <v>2939</v>
      </c>
      <c r="B30" s="602" t="s">
        <v>2940</v>
      </c>
      <c r="C30" s="603">
        <v>1329</v>
      </c>
      <c r="D30" s="604">
        <v>415</v>
      </c>
      <c r="E30" s="605">
        <v>39</v>
      </c>
      <c r="F30" s="605">
        <v>68</v>
      </c>
      <c r="G30" s="605">
        <v>51</v>
      </c>
      <c r="H30" s="605">
        <v>21</v>
      </c>
      <c r="I30" s="605">
        <v>98</v>
      </c>
      <c r="J30" s="605">
        <v>71</v>
      </c>
      <c r="K30" s="605">
        <v>69</v>
      </c>
      <c r="L30" s="605">
        <v>51</v>
      </c>
      <c r="M30" s="605">
        <v>39</v>
      </c>
      <c r="N30" s="605">
        <v>224</v>
      </c>
      <c r="O30" s="605">
        <v>20</v>
      </c>
      <c r="P30" s="605">
        <v>136</v>
      </c>
      <c r="Q30" s="606">
        <v>27</v>
      </c>
    </row>
    <row r="31" spans="1:17" x14ac:dyDescent="0.2">
      <c r="A31" s="601" t="s">
        <v>2941</v>
      </c>
      <c r="B31" s="602" t="s">
        <v>2942</v>
      </c>
      <c r="C31" s="603">
        <v>37156</v>
      </c>
      <c r="D31" s="604">
        <v>4244</v>
      </c>
      <c r="E31" s="605">
        <v>4182</v>
      </c>
      <c r="F31" s="605">
        <v>2164</v>
      </c>
      <c r="G31" s="605">
        <v>1675</v>
      </c>
      <c r="H31" s="605">
        <v>1589</v>
      </c>
      <c r="I31" s="605">
        <v>3932</v>
      </c>
      <c r="J31" s="605">
        <v>2123</v>
      </c>
      <c r="K31" s="605">
        <v>2190</v>
      </c>
      <c r="L31" s="605">
        <v>1059</v>
      </c>
      <c r="M31" s="605">
        <v>2295</v>
      </c>
      <c r="N31" s="605">
        <v>5889</v>
      </c>
      <c r="O31" s="605">
        <v>947</v>
      </c>
      <c r="P31" s="605">
        <v>2796</v>
      </c>
      <c r="Q31" s="606">
        <v>2071</v>
      </c>
    </row>
    <row r="32" spans="1:17" x14ac:dyDescent="0.2">
      <c r="A32" s="601" t="s">
        <v>2943</v>
      </c>
      <c r="B32" s="602" t="s">
        <v>2944</v>
      </c>
      <c r="C32" s="603">
        <v>265</v>
      </c>
      <c r="D32" s="604">
        <v>174</v>
      </c>
      <c r="E32" s="605">
        <v>2</v>
      </c>
      <c r="F32" s="605">
        <v>9</v>
      </c>
      <c r="G32" s="605">
        <v>8</v>
      </c>
      <c r="H32" s="605">
        <v>1</v>
      </c>
      <c r="I32" s="605">
        <v>10</v>
      </c>
      <c r="J32" s="605">
        <v>1</v>
      </c>
      <c r="K32" s="605">
        <v>20</v>
      </c>
      <c r="L32" s="605">
        <v>2</v>
      </c>
      <c r="M32" s="605">
        <v>1</v>
      </c>
      <c r="N32" s="605">
        <v>17</v>
      </c>
      <c r="O32" s="605">
        <v>1</v>
      </c>
      <c r="P32" s="605">
        <v>19</v>
      </c>
      <c r="Q32" s="606"/>
    </row>
    <row r="33" spans="1:17" x14ac:dyDescent="0.2">
      <c r="A33" s="601" t="s">
        <v>2945</v>
      </c>
      <c r="B33" s="602" t="s">
        <v>2946</v>
      </c>
      <c r="C33" s="603">
        <v>2569</v>
      </c>
      <c r="D33" s="607">
        <v>342</v>
      </c>
      <c r="E33" s="608">
        <v>157</v>
      </c>
      <c r="F33" s="608">
        <v>229</v>
      </c>
      <c r="G33" s="608">
        <v>191</v>
      </c>
      <c r="H33" s="608">
        <v>49</v>
      </c>
      <c r="I33" s="608">
        <v>158</v>
      </c>
      <c r="J33" s="608">
        <v>172</v>
      </c>
      <c r="K33" s="608">
        <v>191</v>
      </c>
      <c r="L33" s="608">
        <v>107</v>
      </c>
      <c r="M33" s="608">
        <v>98</v>
      </c>
      <c r="N33" s="608">
        <v>436</v>
      </c>
      <c r="O33" s="608">
        <v>165</v>
      </c>
      <c r="P33" s="608">
        <v>139</v>
      </c>
      <c r="Q33" s="609">
        <v>135</v>
      </c>
    </row>
    <row r="34" spans="1:17" x14ac:dyDescent="0.2">
      <c r="A34" s="610" t="s">
        <v>2947</v>
      </c>
      <c r="B34" s="611" t="s">
        <v>2948</v>
      </c>
      <c r="C34" s="603">
        <v>3593</v>
      </c>
      <c r="D34" s="607">
        <v>972</v>
      </c>
      <c r="E34" s="608">
        <v>303</v>
      </c>
      <c r="F34" s="608">
        <v>204</v>
      </c>
      <c r="G34" s="608">
        <v>185</v>
      </c>
      <c r="H34" s="608">
        <v>112</v>
      </c>
      <c r="I34" s="608">
        <v>164</v>
      </c>
      <c r="J34" s="608">
        <v>122</v>
      </c>
      <c r="K34" s="608">
        <v>275</v>
      </c>
      <c r="L34" s="608">
        <v>81</v>
      </c>
      <c r="M34" s="608">
        <v>70</v>
      </c>
      <c r="N34" s="608">
        <v>373</v>
      </c>
      <c r="O34" s="608">
        <v>175</v>
      </c>
      <c r="P34" s="608">
        <v>369</v>
      </c>
      <c r="Q34" s="609">
        <v>188</v>
      </c>
    </row>
    <row r="35" spans="1:17" ht="13.5" thickBot="1" x14ac:dyDescent="0.25">
      <c r="A35" s="612" t="s">
        <v>2949</v>
      </c>
      <c r="B35" s="613" t="s">
        <v>2950</v>
      </c>
      <c r="C35" s="614">
        <v>189</v>
      </c>
      <c r="D35" s="615">
        <v>74</v>
      </c>
      <c r="E35" s="616">
        <v>13</v>
      </c>
      <c r="F35" s="616">
        <v>4</v>
      </c>
      <c r="G35" s="616">
        <v>11</v>
      </c>
      <c r="H35" s="616">
        <v>6</v>
      </c>
      <c r="I35" s="616">
        <v>8</v>
      </c>
      <c r="J35" s="616">
        <v>8</v>
      </c>
      <c r="K35" s="616">
        <v>11</v>
      </c>
      <c r="L35" s="616">
        <v>1</v>
      </c>
      <c r="M35" s="616">
        <v>3</v>
      </c>
      <c r="N35" s="616">
        <v>5</v>
      </c>
      <c r="O35" s="616">
        <v>18</v>
      </c>
      <c r="P35" s="616">
        <v>21</v>
      </c>
      <c r="Q35" s="617">
        <v>6</v>
      </c>
    </row>
    <row r="36" spans="1:17" x14ac:dyDescent="0.2">
      <c r="C36" s="618"/>
      <c r="G36" s="99"/>
    </row>
    <row r="37" spans="1:17" x14ac:dyDescent="0.2">
      <c r="A37" s="127"/>
    </row>
    <row r="38" spans="1:17" x14ac:dyDescent="0.2">
      <c r="A38" s="127"/>
    </row>
  </sheetData>
  <printOptions horizontalCentered="1"/>
  <pageMargins left="0" right="0" top="0.98425196850393704" bottom="0.98425196850393704" header="0.51181102362204722" footer="0.51181102362204722"/>
  <pageSetup paperSize="9" scale="57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85" zoomScaleNormal="85" workbookViewId="0"/>
  </sheetViews>
  <sheetFormatPr defaultRowHeight="14.25" x14ac:dyDescent="0.2"/>
  <cols>
    <col min="1" max="1" width="36.85546875" style="502" customWidth="1"/>
    <col min="2" max="2" width="14.7109375" style="502" customWidth="1"/>
    <col min="3" max="3" width="11.5703125" style="502" customWidth="1"/>
    <col min="4" max="4" width="14.7109375" style="502" customWidth="1"/>
    <col min="5" max="5" width="10.7109375" style="502" bestFit="1" customWidth="1"/>
    <col min="6" max="6" width="14.7109375" style="502" customWidth="1"/>
    <col min="7" max="7" width="14.28515625" style="502" bestFit="1" customWidth="1"/>
    <col min="8" max="16384" width="9.140625" style="502"/>
  </cols>
  <sheetData>
    <row r="1" spans="1:7" ht="15.75" x14ac:dyDescent="0.25">
      <c r="A1" s="153" t="s">
        <v>1861</v>
      </c>
    </row>
    <row r="3" spans="1:7" ht="15.75" x14ac:dyDescent="0.25">
      <c r="A3" s="214" t="s">
        <v>3359</v>
      </c>
    </row>
    <row r="5" spans="1:7" s="503" customFormat="1" ht="35.25" customHeight="1" x14ac:dyDescent="0.2">
      <c r="A5" s="1070" t="s">
        <v>3360</v>
      </c>
      <c r="B5" s="1070"/>
      <c r="C5" s="1070"/>
      <c r="D5" s="1070"/>
      <c r="E5" s="1070"/>
      <c r="F5" s="1070"/>
      <c r="G5" s="1070"/>
    </row>
    <row r="6" spans="1:7" s="504" customFormat="1" ht="13.5" thickBot="1" x14ac:dyDescent="0.25"/>
    <row r="7" spans="1:7" s="504" customFormat="1" ht="12.75" x14ac:dyDescent="0.2">
      <c r="A7" s="1108" t="s">
        <v>2099</v>
      </c>
      <c r="B7" s="1124" t="s">
        <v>1451</v>
      </c>
      <c r="C7" s="1114"/>
      <c r="D7" s="1112" t="s">
        <v>2100</v>
      </c>
      <c r="E7" s="1113"/>
      <c r="F7" s="1125" t="s">
        <v>2101</v>
      </c>
      <c r="G7" s="1126"/>
    </row>
    <row r="8" spans="1:7" s="504" customFormat="1" ht="13.5" thickBot="1" x14ac:dyDescent="0.25">
      <c r="A8" s="1109"/>
      <c r="B8" s="507" t="s">
        <v>2110</v>
      </c>
      <c r="C8" s="508" t="s">
        <v>2103</v>
      </c>
      <c r="D8" s="507" t="s">
        <v>2110</v>
      </c>
      <c r="E8" s="508" t="s">
        <v>2103</v>
      </c>
      <c r="F8" s="507" t="s">
        <v>2110</v>
      </c>
      <c r="G8" s="508" t="s">
        <v>2103</v>
      </c>
    </row>
    <row r="9" spans="1:7" s="504" customFormat="1" ht="12.75" x14ac:dyDescent="0.2">
      <c r="A9" s="520" t="s">
        <v>474</v>
      </c>
      <c r="B9" s="512">
        <v>6545.41</v>
      </c>
      <c r="C9" s="513">
        <v>9</v>
      </c>
      <c r="D9" s="512">
        <v>0</v>
      </c>
      <c r="E9" s="521">
        <v>0</v>
      </c>
      <c r="F9" s="512">
        <v>6545.41</v>
      </c>
      <c r="G9" s="514">
        <v>9</v>
      </c>
    </row>
    <row r="10" spans="1:7" s="504" customFormat="1" ht="12.75" x14ac:dyDescent="0.2">
      <c r="A10" s="520" t="s">
        <v>468</v>
      </c>
      <c r="B10" s="512">
        <v>17340.89</v>
      </c>
      <c r="C10" s="513">
        <v>23</v>
      </c>
      <c r="D10" s="512">
        <v>0</v>
      </c>
      <c r="E10" s="521">
        <v>0</v>
      </c>
      <c r="F10" s="512">
        <v>17340.89</v>
      </c>
      <c r="G10" s="514">
        <v>23</v>
      </c>
    </row>
    <row r="11" spans="1:7" s="504" customFormat="1" ht="12.75" x14ac:dyDescent="0.2">
      <c r="A11" s="520" t="s">
        <v>2111</v>
      </c>
      <c r="B11" s="512">
        <v>35673.43</v>
      </c>
      <c r="C11" s="513">
        <v>116</v>
      </c>
      <c r="D11" s="512">
        <v>0</v>
      </c>
      <c r="E11" s="521">
        <v>0</v>
      </c>
      <c r="F11" s="512">
        <v>35673.43</v>
      </c>
      <c r="G11" s="514">
        <v>116</v>
      </c>
    </row>
    <row r="12" spans="1:7" s="504" customFormat="1" ht="12.75" x14ac:dyDescent="0.2">
      <c r="A12" s="520" t="s">
        <v>476</v>
      </c>
      <c r="B12" s="512">
        <v>182514.02</v>
      </c>
      <c r="C12" s="513">
        <v>784</v>
      </c>
      <c r="D12" s="512">
        <v>0</v>
      </c>
      <c r="E12" s="521">
        <v>0</v>
      </c>
      <c r="F12" s="512">
        <v>182514.02</v>
      </c>
      <c r="G12" s="514">
        <v>784</v>
      </c>
    </row>
    <row r="13" spans="1:7" s="504" customFormat="1" ht="12.75" x14ac:dyDescent="0.2">
      <c r="A13" s="520" t="s">
        <v>482</v>
      </c>
      <c r="B13" s="512">
        <v>429513.38</v>
      </c>
      <c r="C13" s="513">
        <v>1652</v>
      </c>
      <c r="D13" s="512">
        <v>0</v>
      </c>
      <c r="E13" s="521">
        <v>0</v>
      </c>
      <c r="F13" s="512">
        <v>429513.38</v>
      </c>
      <c r="G13" s="514">
        <v>1652</v>
      </c>
    </row>
    <row r="14" spans="1:7" s="504" customFormat="1" ht="12.75" x14ac:dyDescent="0.2">
      <c r="A14" s="520" t="s">
        <v>480</v>
      </c>
      <c r="B14" s="512">
        <v>124545.91</v>
      </c>
      <c r="C14" s="513">
        <v>521</v>
      </c>
      <c r="D14" s="512">
        <v>0</v>
      </c>
      <c r="E14" s="521">
        <v>0</v>
      </c>
      <c r="F14" s="512">
        <v>124545.91</v>
      </c>
      <c r="G14" s="514">
        <v>521</v>
      </c>
    </row>
    <row r="15" spans="1:7" s="504" customFormat="1" ht="12.75" x14ac:dyDescent="0.2">
      <c r="A15" s="520" t="s">
        <v>2112</v>
      </c>
      <c r="B15" s="512">
        <v>34733.9</v>
      </c>
      <c r="C15" s="513">
        <v>496</v>
      </c>
      <c r="D15" s="512">
        <v>0</v>
      </c>
      <c r="E15" s="521">
        <v>0</v>
      </c>
      <c r="F15" s="512">
        <v>34733.9</v>
      </c>
      <c r="G15" s="514">
        <v>496</v>
      </c>
    </row>
    <row r="16" spans="1:7" s="504" customFormat="1" ht="12.75" x14ac:dyDescent="0.2">
      <c r="A16" s="520" t="s">
        <v>484</v>
      </c>
      <c r="B16" s="512">
        <v>6329.89</v>
      </c>
      <c r="C16" s="513">
        <v>26</v>
      </c>
      <c r="D16" s="512">
        <v>0</v>
      </c>
      <c r="E16" s="521">
        <v>0</v>
      </c>
      <c r="F16" s="512">
        <v>6329.89</v>
      </c>
      <c r="G16" s="514">
        <v>26</v>
      </c>
    </row>
    <row r="17" spans="1:7" s="504" customFormat="1" ht="12.75" x14ac:dyDescent="0.2">
      <c r="A17" s="520" t="s">
        <v>2113</v>
      </c>
      <c r="B17" s="512">
        <v>4284.74</v>
      </c>
      <c r="C17" s="513">
        <v>15</v>
      </c>
      <c r="D17" s="512">
        <v>0</v>
      </c>
      <c r="E17" s="521">
        <v>0</v>
      </c>
      <c r="F17" s="512">
        <v>4284.74</v>
      </c>
      <c r="G17" s="514">
        <v>15</v>
      </c>
    </row>
    <row r="18" spans="1:7" s="504" customFormat="1" ht="12.75" x14ac:dyDescent="0.2">
      <c r="A18" s="520" t="s">
        <v>488</v>
      </c>
      <c r="B18" s="512">
        <v>59087.27</v>
      </c>
      <c r="C18" s="513">
        <v>67</v>
      </c>
      <c r="D18" s="512">
        <v>70.5</v>
      </c>
      <c r="E18" s="521">
        <v>39</v>
      </c>
      <c r="F18" s="512">
        <v>59157.77</v>
      </c>
      <c r="G18" s="514">
        <v>106</v>
      </c>
    </row>
    <row r="19" spans="1:7" s="504" customFormat="1" ht="12.75" x14ac:dyDescent="0.2">
      <c r="A19" s="520" t="s">
        <v>490</v>
      </c>
      <c r="B19" s="512">
        <v>312.52</v>
      </c>
      <c r="C19" s="513">
        <v>7</v>
      </c>
      <c r="D19" s="512">
        <v>0</v>
      </c>
      <c r="E19" s="521">
        <v>0</v>
      </c>
      <c r="F19" s="512">
        <v>312.52</v>
      </c>
      <c r="G19" s="514">
        <v>7</v>
      </c>
    </row>
    <row r="20" spans="1:7" s="504" customFormat="1" ht="12.75" x14ac:dyDescent="0.2">
      <c r="A20" s="520" t="s">
        <v>492</v>
      </c>
      <c r="B20" s="512">
        <v>135025.68</v>
      </c>
      <c r="C20" s="513">
        <v>42</v>
      </c>
      <c r="D20" s="512">
        <v>0</v>
      </c>
      <c r="E20" s="521">
        <v>0</v>
      </c>
      <c r="F20" s="512">
        <v>135025.68</v>
      </c>
      <c r="G20" s="514">
        <v>42</v>
      </c>
    </row>
    <row r="21" spans="1:7" s="504" customFormat="1" ht="12.75" x14ac:dyDescent="0.2">
      <c r="A21" s="520" t="s">
        <v>496</v>
      </c>
      <c r="B21" s="512">
        <v>92737.22</v>
      </c>
      <c r="C21" s="513">
        <v>21</v>
      </c>
      <c r="D21" s="512">
        <v>0</v>
      </c>
      <c r="E21" s="521">
        <v>0</v>
      </c>
      <c r="F21" s="512">
        <v>92737.22</v>
      </c>
      <c r="G21" s="514">
        <v>21</v>
      </c>
    </row>
    <row r="22" spans="1:7" s="504" customFormat="1" ht="12.75" x14ac:dyDescent="0.2">
      <c r="A22" s="520" t="s">
        <v>2114</v>
      </c>
      <c r="B22" s="512">
        <v>130730.09</v>
      </c>
      <c r="C22" s="513">
        <v>237</v>
      </c>
      <c r="D22" s="512">
        <v>0</v>
      </c>
      <c r="E22" s="521">
        <v>0</v>
      </c>
      <c r="F22" s="512">
        <v>130730.09</v>
      </c>
      <c r="G22" s="514">
        <v>237</v>
      </c>
    </row>
    <row r="23" spans="1:7" s="504" customFormat="1" ht="12.75" x14ac:dyDescent="0.2">
      <c r="A23" s="520" t="s">
        <v>514</v>
      </c>
      <c r="B23" s="512">
        <v>14278.8</v>
      </c>
      <c r="C23" s="513">
        <v>60</v>
      </c>
      <c r="D23" s="512">
        <v>0</v>
      </c>
      <c r="E23" s="521">
        <v>0</v>
      </c>
      <c r="F23" s="512">
        <v>14278.8</v>
      </c>
      <c r="G23" s="514">
        <v>60</v>
      </c>
    </row>
    <row r="24" spans="1:7" s="504" customFormat="1" ht="12.75" x14ac:dyDescent="0.2">
      <c r="A24" s="520" t="s">
        <v>498</v>
      </c>
      <c r="B24" s="512">
        <v>23013.360000000001</v>
      </c>
      <c r="C24" s="513">
        <v>114</v>
      </c>
      <c r="D24" s="512">
        <v>0</v>
      </c>
      <c r="E24" s="521">
        <v>0</v>
      </c>
      <c r="F24" s="512">
        <v>23013.360000000001</v>
      </c>
      <c r="G24" s="514">
        <v>114</v>
      </c>
    </row>
    <row r="25" spans="1:7" s="504" customFormat="1" ht="12.75" x14ac:dyDescent="0.2">
      <c r="A25" s="520" t="s">
        <v>504</v>
      </c>
      <c r="B25" s="512">
        <v>276999.7</v>
      </c>
      <c r="C25" s="513">
        <v>266</v>
      </c>
      <c r="D25" s="512">
        <v>0</v>
      </c>
      <c r="E25" s="521">
        <v>0</v>
      </c>
      <c r="F25" s="512">
        <v>276999.7</v>
      </c>
      <c r="G25" s="514">
        <v>266</v>
      </c>
    </row>
    <row r="26" spans="1:7" s="504" customFormat="1" ht="12.75" x14ac:dyDescent="0.2">
      <c r="A26" s="520" t="s">
        <v>500</v>
      </c>
      <c r="B26" s="512">
        <v>1480991.98</v>
      </c>
      <c r="C26" s="513">
        <v>3722</v>
      </c>
      <c r="D26" s="512">
        <v>6361.1</v>
      </c>
      <c r="E26" s="521">
        <v>271</v>
      </c>
      <c r="F26" s="512">
        <v>1487353.08</v>
      </c>
      <c r="G26" s="514">
        <v>3993</v>
      </c>
    </row>
    <row r="27" spans="1:7" s="504" customFormat="1" ht="12.75" x14ac:dyDescent="0.2">
      <c r="A27" s="520" t="s">
        <v>508</v>
      </c>
      <c r="B27" s="512">
        <v>83538.100000000006</v>
      </c>
      <c r="C27" s="513">
        <v>171</v>
      </c>
      <c r="D27" s="512">
        <v>186.87</v>
      </c>
      <c r="E27" s="521">
        <v>1</v>
      </c>
      <c r="F27" s="512">
        <v>83724.97</v>
      </c>
      <c r="G27" s="514">
        <v>172</v>
      </c>
    </row>
    <row r="28" spans="1:7" s="504" customFormat="1" ht="12.75" x14ac:dyDescent="0.2">
      <c r="A28" s="520" t="s">
        <v>510</v>
      </c>
      <c r="B28" s="512">
        <v>24181.66</v>
      </c>
      <c r="C28" s="513">
        <v>146</v>
      </c>
      <c r="D28" s="512">
        <v>0</v>
      </c>
      <c r="E28" s="521">
        <v>0</v>
      </c>
      <c r="F28" s="512">
        <v>24181.66</v>
      </c>
      <c r="G28" s="514">
        <v>146</v>
      </c>
    </row>
    <row r="29" spans="1:7" s="504" customFormat="1" ht="12.75" x14ac:dyDescent="0.2">
      <c r="A29" s="520" t="s">
        <v>2104</v>
      </c>
      <c r="B29" s="512">
        <v>40613.67</v>
      </c>
      <c r="C29" s="513">
        <v>194</v>
      </c>
      <c r="D29" s="512">
        <v>0</v>
      </c>
      <c r="E29" s="521">
        <v>0</v>
      </c>
      <c r="F29" s="512">
        <v>40613.67</v>
      </c>
      <c r="G29" s="514">
        <v>194</v>
      </c>
    </row>
    <row r="30" spans="1:7" s="504" customFormat="1" ht="12.75" x14ac:dyDescent="0.2">
      <c r="A30" s="520" t="s">
        <v>516</v>
      </c>
      <c r="B30" s="512">
        <v>225744.06</v>
      </c>
      <c r="C30" s="513">
        <v>208</v>
      </c>
      <c r="D30" s="512">
        <v>0</v>
      </c>
      <c r="E30" s="521">
        <v>0</v>
      </c>
      <c r="F30" s="512">
        <v>225744.06</v>
      </c>
      <c r="G30" s="514">
        <v>208</v>
      </c>
    </row>
    <row r="31" spans="1:7" s="504" customFormat="1" ht="12.75" x14ac:dyDescent="0.2">
      <c r="A31" s="520" t="s">
        <v>518</v>
      </c>
      <c r="B31" s="512">
        <v>195851.16</v>
      </c>
      <c r="C31" s="513">
        <v>28</v>
      </c>
      <c r="D31" s="512">
        <v>0</v>
      </c>
      <c r="E31" s="521">
        <v>0</v>
      </c>
      <c r="F31" s="512">
        <v>195851.16</v>
      </c>
      <c r="G31" s="514">
        <v>28</v>
      </c>
    </row>
    <row r="32" spans="1:7" s="504" customFormat="1" ht="12.75" x14ac:dyDescent="0.2">
      <c r="A32" s="520" t="s">
        <v>538</v>
      </c>
      <c r="B32" s="512">
        <v>2547.9</v>
      </c>
      <c r="C32" s="513">
        <v>13</v>
      </c>
      <c r="D32" s="512">
        <v>0</v>
      </c>
      <c r="E32" s="521">
        <v>0</v>
      </c>
      <c r="F32" s="512">
        <v>2547.9</v>
      </c>
      <c r="G32" s="514">
        <v>13</v>
      </c>
    </row>
    <row r="33" spans="1:7" s="504" customFormat="1" ht="12.75" x14ac:dyDescent="0.2">
      <c r="A33" s="520" t="s">
        <v>502</v>
      </c>
      <c r="B33" s="512">
        <v>20765.740000000002</v>
      </c>
      <c r="C33" s="513">
        <v>85</v>
      </c>
      <c r="D33" s="512">
        <v>0</v>
      </c>
      <c r="E33" s="521">
        <v>0</v>
      </c>
      <c r="F33" s="512">
        <v>20765.740000000002</v>
      </c>
      <c r="G33" s="514">
        <v>85</v>
      </c>
    </row>
    <row r="34" spans="1:7" s="504" customFormat="1" ht="12.75" x14ac:dyDescent="0.2">
      <c r="A34" s="520" t="s">
        <v>520</v>
      </c>
      <c r="B34" s="512">
        <v>6921.67</v>
      </c>
      <c r="C34" s="513">
        <v>34</v>
      </c>
      <c r="D34" s="512">
        <v>0</v>
      </c>
      <c r="E34" s="521">
        <v>0</v>
      </c>
      <c r="F34" s="512">
        <v>6921.67</v>
      </c>
      <c r="G34" s="514">
        <v>34</v>
      </c>
    </row>
    <row r="35" spans="1:7" s="504" customFormat="1" ht="12.75" x14ac:dyDescent="0.2">
      <c r="A35" s="520" t="s">
        <v>522</v>
      </c>
      <c r="B35" s="512">
        <v>489448.55</v>
      </c>
      <c r="C35" s="513">
        <v>1268</v>
      </c>
      <c r="D35" s="512">
        <v>0</v>
      </c>
      <c r="E35" s="521">
        <v>0</v>
      </c>
      <c r="F35" s="512">
        <v>489448.55</v>
      </c>
      <c r="G35" s="514">
        <v>1268</v>
      </c>
    </row>
    <row r="36" spans="1:7" s="504" customFormat="1" ht="12.75" x14ac:dyDescent="0.2">
      <c r="A36" s="520" t="s">
        <v>524</v>
      </c>
      <c r="B36" s="512">
        <v>343042.68</v>
      </c>
      <c r="C36" s="513">
        <v>705</v>
      </c>
      <c r="D36" s="512">
        <v>0</v>
      </c>
      <c r="E36" s="521">
        <v>0</v>
      </c>
      <c r="F36" s="512">
        <v>343042.68</v>
      </c>
      <c r="G36" s="514">
        <v>705</v>
      </c>
    </row>
    <row r="37" spans="1:7" s="504" customFormat="1" ht="12.75" x14ac:dyDescent="0.2">
      <c r="A37" s="520" t="s">
        <v>528</v>
      </c>
      <c r="B37" s="512">
        <v>42832.77</v>
      </c>
      <c r="C37" s="513">
        <v>130</v>
      </c>
      <c r="D37" s="512">
        <v>0</v>
      </c>
      <c r="E37" s="521">
        <v>0</v>
      </c>
      <c r="F37" s="512">
        <v>42832.77</v>
      </c>
      <c r="G37" s="514">
        <v>130</v>
      </c>
    </row>
    <row r="38" spans="1:7" s="504" customFormat="1" ht="12.75" x14ac:dyDescent="0.2">
      <c r="A38" s="520" t="s">
        <v>554</v>
      </c>
      <c r="B38" s="512">
        <v>8007.62</v>
      </c>
      <c r="C38" s="513">
        <v>17</v>
      </c>
      <c r="D38" s="512">
        <v>0</v>
      </c>
      <c r="E38" s="521">
        <v>0</v>
      </c>
      <c r="F38" s="512">
        <v>8007.62</v>
      </c>
      <c r="G38" s="514">
        <v>17</v>
      </c>
    </row>
    <row r="39" spans="1:7" s="504" customFormat="1" ht="12.75" x14ac:dyDescent="0.2">
      <c r="A39" s="520" t="s">
        <v>530</v>
      </c>
      <c r="B39" s="512">
        <v>161114.01</v>
      </c>
      <c r="C39" s="513">
        <v>634</v>
      </c>
      <c r="D39" s="512">
        <v>0</v>
      </c>
      <c r="E39" s="521">
        <v>0</v>
      </c>
      <c r="F39" s="512">
        <v>161114.01</v>
      </c>
      <c r="G39" s="514">
        <v>634</v>
      </c>
    </row>
    <row r="40" spans="1:7" s="504" customFormat="1" ht="12.75" x14ac:dyDescent="0.2">
      <c r="A40" s="520" t="s">
        <v>532</v>
      </c>
      <c r="B40" s="512">
        <v>687170.65</v>
      </c>
      <c r="C40" s="513">
        <v>1238</v>
      </c>
      <c r="D40" s="512">
        <v>0</v>
      </c>
      <c r="E40" s="521">
        <v>0</v>
      </c>
      <c r="F40" s="512">
        <v>687170.65</v>
      </c>
      <c r="G40" s="514">
        <v>1238</v>
      </c>
    </row>
    <row r="41" spans="1:7" s="504" customFormat="1" ht="12.75" x14ac:dyDescent="0.2">
      <c r="A41" s="520" t="s">
        <v>534</v>
      </c>
      <c r="B41" s="512">
        <v>2978.91</v>
      </c>
      <c r="C41" s="513">
        <v>9</v>
      </c>
      <c r="D41" s="512">
        <v>1078</v>
      </c>
      <c r="E41" s="521">
        <v>1</v>
      </c>
      <c r="F41" s="512">
        <v>4056.91</v>
      </c>
      <c r="G41" s="514">
        <v>10</v>
      </c>
    </row>
    <row r="42" spans="1:7" s="504" customFormat="1" ht="12.75" x14ac:dyDescent="0.2">
      <c r="A42" s="520" t="s">
        <v>544</v>
      </c>
      <c r="B42" s="512">
        <v>22058.31</v>
      </c>
      <c r="C42" s="513">
        <v>217</v>
      </c>
      <c r="D42" s="512">
        <v>0</v>
      </c>
      <c r="E42" s="521">
        <v>0</v>
      </c>
      <c r="F42" s="512">
        <v>22058.31</v>
      </c>
      <c r="G42" s="514">
        <v>217</v>
      </c>
    </row>
    <row r="43" spans="1:7" s="504" customFormat="1" ht="12.75" x14ac:dyDescent="0.2">
      <c r="A43" s="520" t="s">
        <v>2105</v>
      </c>
      <c r="B43" s="512">
        <v>2701.76</v>
      </c>
      <c r="C43" s="513">
        <v>19</v>
      </c>
      <c r="D43" s="512">
        <v>0</v>
      </c>
      <c r="E43" s="521">
        <v>0</v>
      </c>
      <c r="F43" s="512">
        <v>2701.76</v>
      </c>
      <c r="G43" s="514">
        <v>19</v>
      </c>
    </row>
    <row r="44" spans="1:7" s="504" customFormat="1" ht="12.75" x14ac:dyDescent="0.2">
      <c r="A44" s="520" t="s">
        <v>536</v>
      </c>
      <c r="B44" s="512">
        <v>8849.26</v>
      </c>
      <c r="C44" s="513">
        <v>24</v>
      </c>
      <c r="D44" s="512">
        <v>0</v>
      </c>
      <c r="E44" s="521">
        <v>0</v>
      </c>
      <c r="F44" s="512">
        <v>8849.26</v>
      </c>
      <c r="G44" s="514">
        <v>24</v>
      </c>
    </row>
    <row r="45" spans="1:7" s="504" customFormat="1" ht="12.75" x14ac:dyDescent="0.2">
      <c r="A45" s="520" t="s">
        <v>2115</v>
      </c>
      <c r="B45" s="512">
        <v>21247.279999999999</v>
      </c>
      <c r="C45" s="513">
        <v>301</v>
      </c>
      <c r="D45" s="512">
        <v>0</v>
      </c>
      <c r="E45" s="521">
        <v>0</v>
      </c>
      <c r="F45" s="512">
        <v>21247.279999999999</v>
      </c>
      <c r="G45" s="514">
        <v>301</v>
      </c>
    </row>
    <row r="46" spans="1:7" s="504" customFormat="1" ht="12.75" x14ac:dyDescent="0.2">
      <c r="A46" s="520" t="s">
        <v>546</v>
      </c>
      <c r="B46" s="512">
        <v>227076.69</v>
      </c>
      <c r="C46" s="513">
        <v>3344</v>
      </c>
      <c r="D46" s="512">
        <v>0.27</v>
      </c>
      <c r="E46" s="521">
        <v>1</v>
      </c>
      <c r="F46" s="512">
        <v>227076.96</v>
      </c>
      <c r="G46" s="514">
        <v>3345</v>
      </c>
    </row>
    <row r="47" spans="1:7" s="504" customFormat="1" ht="12.75" x14ac:dyDescent="0.2">
      <c r="A47" s="520" t="s">
        <v>550</v>
      </c>
      <c r="B47" s="512">
        <v>13230.21</v>
      </c>
      <c r="C47" s="513">
        <v>187</v>
      </c>
      <c r="D47" s="512">
        <v>0</v>
      </c>
      <c r="E47" s="521">
        <v>0</v>
      </c>
      <c r="F47" s="512">
        <v>13230.21</v>
      </c>
      <c r="G47" s="514">
        <v>187</v>
      </c>
    </row>
    <row r="48" spans="1:7" s="504" customFormat="1" ht="12.75" x14ac:dyDescent="0.2">
      <c r="A48" s="520" t="s">
        <v>2116</v>
      </c>
      <c r="B48" s="512">
        <v>3836.11</v>
      </c>
      <c r="C48" s="513">
        <v>2</v>
      </c>
      <c r="D48" s="512">
        <v>0</v>
      </c>
      <c r="E48" s="521">
        <v>0</v>
      </c>
      <c r="F48" s="512">
        <v>3836.11</v>
      </c>
      <c r="G48" s="514">
        <v>2</v>
      </c>
    </row>
    <row r="49" spans="1:7" s="504" customFormat="1" ht="12.75" x14ac:dyDescent="0.2">
      <c r="A49" s="520" t="s">
        <v>556</v>
      </c>
      <c r="B49" s="512">
        <v>233892.59</v>
      </c>
      <c r="C49" s="513">
        <v>404</v>
      </c>
      <c r="D49" s="512">
        <v>0</v>
      </c>
      <c r="E49" s="521">
        <v>0</v>
      </c>
      <c r="F49" s="512">
        <v>233892.59</v>
      </c>
      <c r="G49" s="514">
        <v>404</v>
      </c>
    </row>
    <row r="50" spans="1:7" s="515" customFormat="1" ht="12.75" x14ac:dyDescent="0.2">
      <c r="A50" s="520" t="s">
        <v>558</v>
      </c>
      <c r="B50" s="512">
        <v>50218.33</v>
      </c>
      <c r="C50" s="513">
        <v>224</v>
      </c>
      <c r="D50" s="512">
        <v>0</v>
      </c>
      <c r="E50" s="521">
        <v>0</v>
      </c>
      <c r="F50" s="512">
        <v>50218.33</v>
      </c>
      <c r="G50" s="514">
        <v>224</v>
      </c>
    </row>
    <row r="51" spans="1:7" s="504" customFormat="1" ht="12.75" x14ac:dyDescent="0.2">
      <c r="A51" s="520" t="s">
        <v>2117</v>
      </c>
      <c r="B51" s="512">
        <v>36446.660000000003</v>
      </c>
      <c r="C51" s="513">
        <v>13</v>
      </c>
      <c r="D51" s="512">
        <v>124.71</v>
      </c>
      <c r="E51" s="521">
        <v>3</v>
      </c>
      <c r="F51" s="512">
        <v>36571.370000000003</v>
      </c>
      <c r="G51" s="514">
        <v>16</v>
      </c>
    </row>
    <row r="52" spans="1:7" s="504" customFormat="1" ht="12.75" x14ac:dyDescent="0.2">
      <c r="A52" s="520" t="s">
        <v>2118</v>
      </c>
      <c r="B52" s="512">
        <v>30648.799999999999</v>
      </c>
      <c r="C52" s="513">
        <v>12</v>
      </c>
      <c r="D52" s="512">
        <v>0</v>
      </c>
      <c r="E52" s="521">
        <v>0</v>
      </c>
      <c r="F52" s="512">
        <v>30648.799999999999</v>
      </c>
      <c r="G52" s="514">
        <v>12</v>
      </c>
    </row>
    <row r="53" spans="1:7" x14ac:dyDescent="0.2">
      <c r="A53" s="520" t="s">
        <v>560</v>
      </c>
      <c r="B53" s="512">
        <v>236436.62</v>
      </c>
      <c r="C53" s="513">
        <v>893</v>
      </c>
      <c r="D53" s="512">
        <v>0</v>
      </c>
      <c r="E53" s="521">
        <v>0</v>
      </c>
      <c r="F53" s="512">
        <v>236436.62</v>
      </c>
      <c r="G53" s="514">
        <v>893</v>
      </c>
    </row>
    <row r="54" spans="1:7" x14ac:dyDescent="0.2">
      <c r="A54" s="520" t="s">
        <v>562</v>
      </c>
      <c r="B54" s="512">
        <v>271992</v>
      </c>
      <c r="C54" s="513">
        <v>1217</v>
      </c>
      <c r="D54" s="512">
        <v>0</v>
      </c>
      <c r="E54" s="521">
        <v>0</v>
      </c>
      <c r="F54" s="512">
        <v>271992</v>
      </c>
      <c r="G54" s="514">
        <v>1217</v>
      </c>
    </row>
    <row r="55" spans="1:7" x14ac:dyDescent="0.2">
      <c r="A55" s="520" t="s">
        <v>564</v>
      </c>
      <c r="B55" s="512">
        <v>1543449.28</v>
      </c>
      <c r="C55" s="513">
        <v>6083</v>
      </c>
      <c r="D55" s="512">
        <v>0</v>
      </c>
      <c r="E55" s="521">
        <v>0</v>
      </c>
      <c r="F55" s="512">
        <v>1543449.28</v>
      </c>
      <c r="G55" s="514">
        <v>6083</v>
      </c>
    </row>
    <row r="56" spans="1:7" x14ac:dyDescent="0.2">
      <c r="A56" s="520" t="s">
        <v>566</v>
      </c>
      <c r="B56" s="512">
        <v>7310.57</v>
      </c>
      <c r="C56" s="513">
        <v>24</v>
      </c>
      <c r="D56" s="512">
        <v>0</v>
      </c>
      <c r="E56" s="521">
        <v>0</v>
      </c>
      <c r="F56" s="512">
        <v>7310.57</v>
      </c>
      <c r="G56" s="514">
        <v>24</v>
      </c>
    </row>
    <row r="57" spans="1:7" x14ac:dyDescent="0.2">
      <c r="A57" s="520" t="s">
        <v>2119</v>
      </c>
      <c r="B57" s="512">
        <v>6768.22</v>
      </c>
      <c r="C57" s="513">
        <v>109</v>
      </c>
      <c r="D57" s="512">
        <v>0</v>
      </c>
      <c r="E57" s="521">
        <v>0</v>
      </c>
      <c r="F57" s="512">
        <v>6768.22</v>
      </c>
      <c r="G57" s="514">
        <v>109</v>
      </c>
    </row>
    <row r="58" spans="1:7" x14ac:dyDescent="0.2">
      <c r="A58" s="520" t="s">
        <v>2120</v>
      </c>
      <c r="B58" s="512">
        <v>36064.230000000003</v>
      </c>
      <c r="C58" s="513">
        <v>665</v>
      </c>
      <c r="D58" s="512">
        <v>0</v>
      </c>
      <c r="E58" s="521">
        <v>0</v>
      </c>
      <c r="F58" s="512">
        <v>36064.230000000003</v>
      </c>
      <c r="G58" s="514">
        <v>665</v>
      </c>
    </row>
    <row r="59" spans="1:7" x14ac:dyDescent="0.2">
      <c r="A59" s="520" t="s">
        <v>2121</v>
      </c>
      <c r="B59" s="512">
        <v>2467.4899999999998</v>
      </c>
      <c r="C59" s="513">
        <v>36</v>
      </c>
      <c r="D59" s="512">
        <v>0</v>
      </c>
      <c r="E59" s="521">
        <v>0</v>
      </c>
      <c r="F59" s="512">
        <v>2467.4899999999998</v>
      </c>
      <c r="G59" s="514">
        <v>36</v>
      </c>
    </row>
    <row r="60" spans="1:7" x14ac:dyDescent="0.2">
      <c r="A60" s="520" t="s">
        <v>470</v>
      </c>
      <c r="B60" s="512">
        <v>283078.82</v>
      </c>
      <c r="C60" s="513">
        <v>1231</v>
      </c>
      <c r="D60" s="512">
        <v>3604.84</v>
      </c>
      <c r="E60" s="521">
        <v>70</v>
      </c>
      <c r="F60" s="512">
        <v>286683.66000000003</v>
      </c>
      <c r="G60" s="514">
        <v>1301</v>
      </c>
    </row>
    <row r="61" spans="1:7" x14ac:dyDescent="0.2">
      <c r="A61" s="520" t="s">
        <v>574</v>
      </c>
      <c r="B61" s="512">
        <v>643.80999999999995</v>
      </c>
      <c r="C61" s="513">
        <v>7</v>
      </c>
      <c r="D61" s="512">
        <v>0</v>
      </c>
      <c r="E61" s="521">
        <v>0</v>
      </c>
      <c r="F61" s="512">
        <v>643.80999999999995</v>
      </c>
      <c r="G61" s="514">
        <v>7</v>
      </c>
    </row>
    <row r="62" spans="1:7" x14ac:dyDescent="0.2">
      <c r="A62" s="520" t="s">
        <v>2106</v>
      </c>
      <c r="B62" s="512">
        <v>127969.1</v>
      </c>
      <c r="C62" s="513">
        <v>370</v>
      </c>
      <c r="D62" s="512">
        <v>0</v>
      </c>
      <c r="E62" s="521">
        <v>0</v>
      </c>
      <c r="F62" s="512">
        <v>127969.1</v>
      </c>
      <c r="G62" s="514">
        <v>370</v>
      </c>
    </row>
    <row r="63" spans="1:7" ht="15" thickBot="1" x14ac:dyDescent="0.25">
      <c r="A63" s="520" t="s">
        <v>2107</v>
      </c>
      <c r="B63" s="512">
        <v>56585.07</v>
      </c>
      <c r="C63" s="513">
        <v>332</v>
      </c>
      <c r="D63" s="512">
        <v>1573.14</v>
      </c>
      <c r="E63" s="521">
        <v>22</v>
      </c>
      <c r="F63" s="512">
        <v>58158.21</v>
      </c>
      <c r="G63" s="514">
        <v>354</v>
      </c>
    </row>
    <row r="64" spans="1:7" ht="15" thickBot="1" x14ac:dyDescent="0.25">
      <c r="A64" s="522" t="s">
        <v>115</v>
      </c>
      <c r="B64" s="523">
        <v>8612388.5500000026</v>
      </c>
      <c r="C64" s="524" t="s">
        <v>2108</v>
      </c>
      <c r="D64" s="523">
        <v>12999.43</v>
      </c>
      <c r="E64" s="519" t="s">
        <v>2108</v>
      </c>
      <c r="F64" s="523">
        <v>8625387.9800000023</v>
      </c>
      <c r="G64" s="525" t="s">
        <v>2108</v>
      </c>
    </row>
    <row r="65" spans="1:7" x14ac:dyDescent="0.2">
      <c r="A65" s="504"/>
      <c r="B65" s="504"/>
      <c r="C65" s="504"/>
      <c r="D65" s="504"/>
      <c r="E65" s="504"/>
      <c r="F65" s="515"/>
      <c r="G65" s="504"/>
    </row>
    <row r="66" spans="1:7" x14ac:dyDescent="0.2">
      <c r="A66" s="280" t="s">
        <v>1632</v>
      </c>
      <c r="B66" s="504"/>
      <c r="C66" s="504"/>
      <c r="D66" s="504"/>
      <c r="E66" s="504"/>
      <c r="F66" s="504"/>
      <c r="G66" s="504"/>
    </row>
    <row r="67" spans="1:7" x14ac:dyDescent="0.2">
      <c r="A67" s="280" t="s">
        <v>2109</v>
      </c>
    </row>
    <row r="68" spans="1:7" x14ac:dyDescent="0.2">
      <c r="C68" s="515"/>
      <c r="E68" s="515"/>
    </row>
  </sheetData>
  <mergeCells count="5">
    <mergeCell ref="A5:G5"/>
    <mergeCell ref="A7:A8"/>
    <mergeCell ref="B7:C7"/>
    <mergeCell ref="D7:E7"/>
    <mergeCell ref="F7:G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portrait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="85" zoomScaleNormal="85" workbookViewId="0"/>
  </sheetViews>
  <sheetFormatPr defaultRowHeight="14.25" x14ac:dyDescent="0.2"/>
  <cols>
    <col min="1" max="1" width="20.42578125" style="201" customWidth="1"/>
    <col min="2" max="2" width="21.5703125" style="201" customWidth="1"/>
    <col min="3" max="3" width="18.42578125" style="201" customWidth="1"/>
    <col min="4" max="4" width="11.42578125" style="201" customWidth="1"/>
    <col min="5" max="16384" width="9.140625" style="201"/>
  </cols>
  <sheetData>
    <row r="1" spans="1:4" s="98" customFormat="1" ht="15.75" x14ac:dyDescent="0.25">
      <c r="A1" s="214" t="s">
        <v>1861</v>
      </c>
    </row>
    <row r="2" spans="1:4" s="98" customFormat="1" ht="12" customHeight="1" x14ac:dyDescent="0.25">
      <c r="A2" s="214"/>
    </row>
    <row r="3" spans="1:4" s="98" customFormat="1" ht="15.75" x14ac:dyDescent="0.25">
      <c r="A3" s="214" t="s">
        <v>3359</v>
      </c>
    </row>
    <row r="4" spans="1:4" s="98" customFormat="1" ht="12.75" x14ac:dyDescent="0.2">
      <c r="A4" s="213"/>
      <c r="B4" s="100"/>
      <c r="C4" s="101"/>
    </row>
    <row r="5" spans="1:4" s="127" customFormat="1" ht="15.75" x14ac:dyDescent="0.25">
      <c r="A5" s="153" t="s">
        <v>3361</v>
      </c>
    </row>
    <row r="6" spans="1:4" ht="15" thickBot="1" x14ac:dyDescent="0.25"/>
    <row r="7" spans="1:4" ht="39" thickBot="1" x14ac:dyDescent="0.25">
      <c r="A7" s="212" t="s">
        <v>113</v>
      </c>
      <c r="B7" s="211" t="s">
        <v>3362</v>
      </c>
      <c r="C7" s="211" t="s">
        <v>3363</v>
      </c>
      <c r="D7" s="210" t="s">
        <v>1096</v>
      </c>
    </row>
    <row r="8" spans="1:4" x14ac:dyDescent="0.2">
      <c r="A8" s="209" t="s">
        <v>121</v>
      </c>
      <c r="B8" s="208">
        <v>185320</v>
      </c>
      <c r="C8" s="207">
        <v>77711</v>
      </c>
      <c r="D8" s="206">
        <f t="shared" ref="D8:D22" si="0">C8/B8*100</f>
        <v>41.933412475717681</v>
      </c>
    </row>
    <row r="9" spans="1:4" x14ac:dyDescent="0.2">
      <c r="A9" s="228" t="s">
        <v>123</v>
      </c>
      <c r="B9" s="229">
        <v>107689</v>
      </c>
      <c r="C9" s="230">
        <v>22321</v>
      </c>
      <c r="D9" s="231">
        <f t="shared" si="0"/>
        <v>20.727279480726907</v>
      </c>
    </row>
    <row r="10" spans="1:4" x14ac:dyDescent="0.2">
      <c r="A10" s="228" t="s">
        <v>124</v>
      </c>
      <c r="B10" s="229">
        <v>77208</v>
      </c>
      <c r="C10" s="230">
        <v>6278</v>
      </c>
      <c r="D10" s="231">
        <f t="shared" si="0"/>
        <v>8.1312817324629574</v>
      </c>
    </row>
    <row r="11" spans="1:4" x14ac:dyDescent="0.2">
      <c r="A11" s="228" t="s">
        <v>125</v>
      </c>
      <c r="B11" s="229">
        <v>61899</v>
      </c>
      <c r="C11" s="230">
        <v>7803</v>
      </c>
      <c r="D11" s="231">
        <f t="shared" si="0"/>
        <v>12.606019483351913</v>
      </c>
    </row>
    <row r="12" spans="1:4" x14ac:dyDescent="0.2">
      <c r="A12" s="228" t="s">
        <v>126</v>
      </c>
      <c r="B12" s="229">
        <v>33968</v>
      </c>
      <c r="C12" s="230">
        <v>4541</v>
      </c>
      <c r="D12" s="231">
        <f t="shared" si="0"/>
        <v>13.368464437117286</v>
      </c>
    </row>
    <row r="13" spans="1:4" x14ac:dyDescent="0.2">
      <c r="A13" s="228" t="s">
        <v>127</v>
      </c>
      <c r="B13" s="229">
        <v>103893</v>
      </c>
      <c r="C13" s="230">
        <v>5150</v>
      </c>
      <c r="D13" s="231">
        <f t="shared" si="0"/>
        <v>4.957023091064845</v>
      </c>
    </row>
    <row r="14" spans="1:4" x14ac:dyDescent="0.2">
      <c r="A14" s="228" t="s">
        <v>128</v>
      </c>
      <c r="B14" s="229">
        <v>57852</v>
      </c>
      <c r="C14" s="230">
        <v>7525</v>
      </c>
      <c r="D14" s="231">
        <f t="shared" si="0"/>
        <v>13.007329046532531</v>
      </c>
    </row>
    <row r="15" spans="1:4" x14ac:dyDescent="0.2">
      <c r="A15" s="228" t="s">
        <v>129</v>
      </c>
      <c r="B15" s="229">
        <v>60125</v>
      </c>
      <c r="C15" s="230">
        <v>10349</v>
      </c>
      <c r="D15" s="231">
        <f t="shared" si="0"/>
        <v>17.212474012474015</v>
      </c>
    </row>
    <row r="16" spans="1:4" x14ac:dyDescent="0.2">
      <c r="A16" s="228" t="s">
        <v>130</v>
      </c>
      <c r="B16" s="229">
        <v>55804</v>
      </c>
      <c r="C16" s="230">
        <v>4216</v>
      </c>
      <c r="D16" s="231">
        <f t="shared" si="0"/>
        <v>7.5550139774926528</v>
      </c>
    </row>
    <row r="17" spans="1:4" x14ac:dyDescent="0.2">
      <c r="A17" s="228" t="s">
        <v>131</v>
      </c>
      <c r="B17" s="229">
        <v>69296</v>
      </c>
      <c r="C17" s="230">
        <v>7373</v>
      </c>
      <c r="D17" s="231">
        <f t="shared" si="0"/>
        <v>10.639863772800739</v>
      </c>
    </row>
    <row r="18" spans="1:4" x14ac:dyDescent="0.2">
      <c r="A18" s="228" t="s">
        <v>132</v>
      </c>
      <c r="B18" s="229">
        <v>144769</v>
      </c>
      <c r="C18" s="230">
        <v>18396</v>
      </c>
      <c r="D18" s="231">
        <f t="shared" si="0"/>
        <v>12.707140340818821</v>
      </c>
    </row>
    <row r="19" spans="1:4" x14ac:dyDescent="0.2">
      <c r="A19" s="228" t="s">
        <v>133</v>
      </c>
      <c r="B19" s="229">
        <v>56131</v>
      </c>
      <c r="C19" s="230">
        <v>8185</v>
      </c>
      <c r="D19" s="231">
        <f t="shared" si="0"/>
        <v>14.581960057722116</v>
      </c>
    </row>
    <row r="20" spans="1:4" x14ac:dyDescent="0.2">
      <c r="A20" s="228" t="s">
        <v>134</v>
      </c>
      <c r="B20" s="229">
        <v>82892</v>
      </c>
      <c r="C20" s="230">
        <v>6867</v>
      </c>
      <c r="D20" s="231">
        <f t="shared" si="0"/>
        <v>8.2842735125223186</v>
      </c>
    </row>
    <row r="21" spans="1:4" ht="15" thickBot="1" x14ac:dyDescent="0.25">
      <c r="A21" s="232" t="s">
        <v>135</v>
      </c>
      <c r="B21" s="233">
        <v>65740</v>
      </c>
      <c r="C21" s="234">
        <v>4131</v>
      </c>
      <c r="D21" s="235">
        <f t="shared" si="0"/>
        <v>6.2838454517797393</v>
      </c>
    </row>
    <row r="22" spans="1:4" ht="15" thickBot="1" x14ac:dyDescent="0.25">
      <c r="A22" s="205" t="s">
        <v>115</v>
      </c>
      <c r="B22" s="204">
        <f>SUM(B8:B21)</f>
        <v>1162586</v>
      </c>
      <c r="C22" s="204">
        <f>SUM(C8:C21)</f>
        <v>190846</v>
      </c>
      <c r="D22" s="203">
        <f t="shared" si="0"/>
        <v>16.415645810288442</v>
      </c>
    </row>
    <row r="25" spans="1:4" ht="15.75" x14ac:dyDescent="0.25">
      <c r="A25" s="153" t="s">
        <v>1097</v>
      </c>
    </row>
    <row r="26" spans="1:4" ht="15" thickBot="1" x14ac:dyDescent="0.25"/>
    <row r="27" spans="1:4" ht="39" thickBot="1" x14ac:dyDescent="0.25">
      <c r="A27" s="212" t="s">
        <v>113</v>
      </c>
      <c r="B27" s="211" t="s">
        <v>3364</v>
      </c>
      <c r="C27" s="211" t="s">
        <v>3365</v>
      </c>
      <c r="D27" s="210" t="s">
        <v>1096</v>
      </c>
    </row>
    <row r="28" spans="1:4" x14ac:dyDescent="0.2">
      <c r="A28" s="209" t="s">
        <v>121</v>
      </c>
      <c r="B28" s="208">
        <v>126889</v>
      </c>
      <c r="C28" s="207">
        <v>19280</v>
      </c>
      <c r="D28" s="206">
        <f t="shared" ref="D28:D42" si="1">C28/B28*100</f>
        <v>15.194382491784159</v>
      </c>
    </row>
    <row r="29" spans="1:4" x14ac:dyDescent="0.2">
      <c r="A29" s="228" t="s">
        <v>123</v>
      </c>
      <c r="B29" s="229">
        <v>132952</v>
      </c>
      <c r="C29" s="230">
        <v>47584</v>
      </c>
      <c r="D29" s="231">
        <f t="shared" si="1"/>
        <v>35.79036043083218</v>
      </c>
    </row>
    <row r="30" spans="1:4" x14ac:dyDescent="0.2">
      <c r="A30" s="228" t="s">
        <v>124</v>
      </c>
      <c r="B30" s="229">
        <v>79342</v>
      </c>
      <c r="C30" s="230">
        <v>8412</v>
      </c>
      <c r="D30" s="231">
        <f t="shared" si="1"/>
        <v>10.60220312066749</v>
      </c>
    </row>
    <row r="31" spans="1:4" x14ac:dyDescent="0.2">
      <c r="A31" s="228" t="s">
        <v>125</v>
      </c>
      <c r="B31" s="229">
        <v>62131</v>
      </c>
      <c r="C31" s="230">
        <v>8035</v>
      </c>
      <c r="D31" s="231">
        <f t="shared" si="1"/>
        <v>12.932352609808309</v>
      </c>
    </row>
    <row r="32" spans="1:4" x14ac:dyDescent="0.2">
      <c r="A32" s="228" t="s">
        <v>126</v>
      </c>
      <c r="B32" s="229">
        <v>38227</v>
      </c>
      <c r="C32" s="230">
        <v>8800</v>
      </c>
      <c r="D32" s="231">
        <f t="shared" si="1"/>
        <v>23.020378266670154</v>
      </c>
    </row>
    <row r="33" spans="1:4" x14ac:dyDescent="0.2">
      <c r="A33" s="228" t="s">
        <v>127</v>
      </c>
      <c r="B33" s="229">
        <v>120251</v>
      </c>
      <c r="C33" s="230">
        <v>21508</v>
      </c>
      <c r="D33" s="231">
        <f t="shared" si="1"/>
        <v>17.885921946595037</v>
      </c>
    </row>
    <row r="34" spans="1:4" x14ac:dyDescent="0.2">
      <c r="A34" s="228" t="s">
        <v>128</v>
      </c>
      <c r="B34" s="229">
        <v>60197</v>
      </c>
      <c r="C34" s="230">
        <v>9870</v>
      </c>
      <c r="D34" s="231">
        <f t="shared" si="1"/>
        <v>16.396165921889796</v>
      </c>
    </row>
    <row r="35" spans="1:4" x14ac:dyDescent="0.2">
      <c r="A35" s="228" t="s">
        <v>129</v>
      </c>
      <c r="B35" s="229">
        <v>56841</v>
      </c>
      <c r="C35" s="230">
        <v>7065</v>
      </c>
      <c r="D35" s="231">
        <f t="shared" si="1"/>
        <v>12.429408349606797</v>
      </c>
    </row>
    <row r="36" spans="1:4" x14ac:dyDescent="0.2">
      <c r="A36" s="228" t="s">
        <v>130</v>
      </c>
      <c r="B36" s="229">
        <v>65951</v>
      </c>
      <c r="C36" s="230">
        <v>14363</v>
      </c>
      <c r="D36" s="231">
        <f t="shared" si="1"/>
        <v>21.778289942533092</v>
      </c>
    </row>
    <row r="37" spans="1:4" x14ac:dyDescent="0.2">
      <c r="A37" s="228" t="s">
        <v>131</v>
      </c>
      <c r="B37" s="229">
        <v>75264</v>
      </c>
      <c r="C37" s="230">
        <v>13341</v>
      </c>
      <c r="D37" s="231">
        <f t="shared" si="1"/>
        <v>17.725605867346939</v>
      </c>
    </row>
    <row r="38" spans="1:4" x14ac:dyDescent="0.2">
      <c r="A38" s="228" t="s">
        <v>132</v>
      </c>
      <c r="B38" s="229">
        <v>134176</v>
      </c>
      <c r="C38" s="230">
        <v>7803</v>
      </c>
      <c r="D38" s="231">
        <f t="shared" si="1"/>
        <v>5.8154960648700218</v>
      </c>
    </row>
    <row r="39" spans="1:4" x14ac:dyDescent="0.2">
      <c r="A39" s="228" t="s">
        <v>133</v>
      </c>
      <c r="B39" s="229">
        <v>54608</v>
      </c>
      <c r="C39" s="230">
        <v>6662</v>
      </c>
      <c r="D39" s="231">
        <f t="shared" si="1"/>
        <v>12.199677702900674</v>
      </c>
    </row>
    <row r="40" spans="1:4" x14ac:dyDescent="0.2">
      <c r="A40" s="228" t="s">
        <v>134</v>
      </c>
      <c r="B40" s="229">
        <v>82718</v>
      </c>
      <c r="C40" s="230">
        <v>6693</v>
      </c>
      <c r="D40" s="231">
        <f t="shared" si="1"/>
        <v>8.0913465025750142</v>
      </c>
    </row>
    <row r="41" spans="1:4" ht="15" thickBot="1" x14ac:dyDescent="0.25">
      <c r="A41" s="232" t="s">
        <v>135</v>
      </c>
      <c r="B41" s="233">
        <v>73039</v>
      </c>
      <c r="C41" s="234">
        <v>11430</v>
      </c>
      <c r="D41" s="235">
        <f t="shared" si="1"/>
        <v>15.64917372910363</v>
      </c>
    </row>
    <row r="42" spans="1:4" ht="15" thickBot="1" x14ac:dyDescent="0.25">
      <c r="A42" s="205" t="s">
        <v>115</v>
      </c>
      <c r="B42" s="204">
        <f>SUM(B28:B41)</f>
        <v>1162586</v>
      </c>
      <c r="C42" s="204">
        <f>SUM(C28:C41)</f>
        <v>190846</v>
      </c>
      <c r="D42" s="203">
        <f t="shared" si="1"/>
        <v>16.415645810288442</v>
      </c>
    </row>
    <row r="44" spans="1:4" ht="34.5" x14ac:dyDescent="0.45">
      <c r="B44" s="20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5" zoomScaleNormal="85" workbookViewId="0"/>
  </sheetViews>
  <sheetFormatPr defaultRowHeight="12.75" x14ac:dyDescent="0.2"/>
  <cols>
    <col min="1" max="1" width="20.140625" style="127" customWidth="1"/>
    <col min="2" max="2" width="12.7109375" style="127" customWidth="1"/>
    <col min="3" max="3" width="10" style="127" customWidth="1"/>
    <col min="4" max="8" width="11" style="127" customWidth="1"/>
    <col min="9" max="9" width="9.140625" style="127" customWidth="1"/>
    <col min="10" max="10" width="14.7109375" style="127" customWidth="1"/>
    <col min="11" max="11" width="11.85546875" style="127" customWidth="1"/>
    <col min="12" max="16384" width="9.140625" style="127"/>
  </cols>
  <sheetData>
    <row r="1" spans="1:12" ht="15.75" x14ac:dyDescent="0.25">
      <c r="A1" s="214" t="s">
        <v>1861</v>
      </c>
    </row>
    <row r="2" spans="1:12" ht="15.75" x14ac:dyDescent="0.25">
      <c r="A2" s="214"/>
    </row>
    <row r="3" spans="1:12" ht="15.75" x14ac:dyDescent="0.25">
      <c r="A3" s="214" t="s">
        <v>3366</v>
      </c>
    </row>
    <row r="4" spans="1:12" x14ac:dyDescent="0.2">
      <c r="A4" s="213"/>
    </row>
    <row r="5" spans="1:12" ht="15.75" x14ac:dyDescent="0.25">
      <c r="A5" s="153" t="s">
        <v>3253</v>
      </c>
    </row>
    <row r="6" spans="1:12" ht="12.75" customHeight="1" thickBot="1" x14ac:dyDescent="0.25"/>
    <row r="7" spans="1:12" ht="26.25" thickBot="1" x14ac:dyDescent="0.25">
      <c r="A7" s="436" t="s">
        <v>113</v>
      </c>
      <c r="B7" s="437" t="s">
        <v>1885</v>
      </c>
      <c r="C7" s="245" t="s">
        <v>1886</v>
      </c>
      <c r="D7" s="438" t="s">
        <v>1887</v>
      </c>
      <c r="E7" s="245" t="s">
        <v>80</v>
      </c>
      <c r="F7" s="245" t="s">
        <v>384</v>
      </c>
      <c r="G7" s="245" t="s">
        <v>1888</v>
      </c>
      <c r="H7" s="245" t="s">
        <v>1889</v>
      </c>
      <c r="I7" s="245" t="s">
        <v>1890</v>
      </c>
      <c r="J7" s="439" t="s">
        <v>1891</v>
      </c>
      <c r="K7" s="439" t="s">
        <v>1892</v>
      </c>
      <c r="L7" s="436" t="s">
        <v>115</v>
      </c>
    </row>
    <row r="8" spans="1:12" x14ac:dyDescent="0.2">
      <c r="A8" s="370" t="s">
        <v>121</v>
      </c>
      <c r="B8" s="440">
        <v>4547</v>
      </c>
      <c r="C8" s="441">
        <v>94</v>
      </c>
      <c r="D8" s="441">
        <v>2242</v>
      </c>
      <c r="E8" s="442" t="s">
        <v>1893</v>
      </c>
      <c r="F8" s="442" t="s">
        <v>1893</v>
      </c>
      <c r="G8" s="441">
        <v>357</v>
      </c>
      <c r="H8" s="441">
        <v>107</v>
      </c>
      <c r="I8" s="441">
        <v>4495</v>
      </c>
      <c r="J8" s="443">
        <v>1707</v>
      </c>
      <c r="K8" s="443">
        <v>429</v>
      </c>
      <c r="L8" s="444">
        <v>13978</v>
      </c>
    </row>
    <row r="9" spans="1:12" x14ac:dyDescent="0.2">
      <c r="A9" s="376" t="s">
        <v>123</v>
      </c>
      <c r="B9" s="445">
        <v>1295</v>
      </c>
      <c r="C9" s="446">
        <v>136</v>
      </c>
      <c r="D9" s="446">
        <v>2730</v>
      </c>
      <c r="E9" s="446">
        <v>393</v>
      </c>
      <c r="F9" s="446">
        <v>133</v>
      </c>
      <c r="G9" s="446">
        <v>285</v>
      </c>
      <c r="H9" s="446">
        <v>110</v>
      </c>
      <c r="I9" s="446">
        <v>3961</v>
      </c>
      <c r="J9" s="447">
        <v>3690</v>
      </c>
      <c r="K9" s="447">
        <v>150</v>
      </c>
      <c r="L9" s="336">
        <v>12883</v>
      </c>
    </row>
    <row r="10" spans="1:12" x14ac:dyDescent="0.2">
      <c r="A10" s="376" t="s">
        <v>124</v>
      </c>
      <c r="B10" s="445">
        <v>1195</v>
      </c>
      <c r="C10" s="446">
        <v>254</v>
      </c>
      <c r="D10" s="442" t="s">
        <v>1893</v>
      </c>
      <c r="E10" s="442" t="s">
        <v>1893</v>
      </c>
      <c r="F10" s="442" t="s">
        <v>1893</v>
      </c>
      <c r="G10" s="447">
        <v>37</v>
      </c>
      <c r="H10" s="446">
        <v>29</v>
      </c>
      <c r="I10" s="446">
        <v>3978</v>
      </c>
      <c r="J10" s="442" t="s">
        <v>1893</v>
      </c>
      <c r="K10" s="447">
        <v>166</v>
      </c>
      <c r="L10" s="336">
        <v>5659</v>
      </c>
    </row>
    <row r="11" spans="1:12" x14ac:dyDescent="0.2">
      <c r="A11" s="376" t="s">
        <v>125</v>
      </c>
      <c r="B11" s="445">
        <v>2232</v>
      </c>
      <c r="C11" s="446">
        <v>523</v>
      </c>
      <c r="D11" s="442" t="s">
        <v>1893</v>
      </c>
      <c r="E11" s="442" t="s">
        <v>1893</v>
      </c>
      <c r="F11" s="442" t="s">
        <v>1893</v>
      </c>
      <c r="G11" s="446">
        <v>60</v>
      </c>
      <c r="H11" s="446">
        <v>70</v>
      </c>
      <c r="I11" s="446">
        <v>3073</v>
      </c>
      <c r="J11" s="447">
        <v>205</v>
      </c>
      <c r="K11" s="447">
        <v>166</v>
      </c>
      <c r="L11" s="336">
        <v>6329</v>
      </c>
    </row>
    <row r="12" spans="1:12" x14ac:dyDescent="0.2">
      <c r="A12" s="376" t="s">
        <v>126</v>
      </c>
      <c r="B12" s="442" t="s">
        <v>1893</v>
      </c>
      <c r="C12" s="442" t="s">
        <v>1893</v>
      </c>
      <c r="D12" s="442" t="s">
        <v>1893</v>
      </c>
      <c r="E12" s="442" t="s">
        <v>1893</v>
      </c>
      <c r="F12" s="442" t="s">
        <v>1893</v>
      </c>
      <c r="G12" s="446">
        <v>149</v>
      </c>
      <c r="H12" s="446">
        <v>69</v>
      </c>
      <c r="I12" s="446">
        <v>2148</v>
      </c>
      <c r="J12" s="447">
        <v>628</v>
      </c>
      <c r="K12" s="442" t="s">
        <v>1893</v>
      </c>
      <c r="L12" s="336">
        <v>2994</v>
      </c>
    </row>
    <row r="13" spans="1:12" x14ac:dyDescent="0.2">
      <c r="A13" s="376" t="s">
        <v>127</v>
      </c>
      <c r="B13" s="445">
        <v>2105</v>
      </c>
      <c r="C13" s="442" t="s">
        <v>1893</v>
      </c>
      <c r="D13" s="446">
        <v>350</v>
      </c>
      <c r="E13" s="442" t="s">
        <v>1893</v>
      </c>
      <c r="F13" s="442" t="s">
        <v>1893</v>
      </c>
      <c r="G13" s="442" t="s">
        <v>1893</v>
      </c>
      <c r="H13" s="446">
        <v>34</v>
      </c>
      <c r="I13" s="446">
        <v>5761</v>
      </c>
      <c r="J13" s="447">
        <v>1966</v>
      </c>
      <c r="K13" s="447">
        <v>293</v>
      </c>
      <c r="L13" s="336">
        <v>10509</v>
      </c>
    </row>
    <row r="14" spans="1:12" x14ac:dyDescent="0.2">
      <c r="A14" s="376" t="s">
        <v>128</v>
      </c>
      <c r="B14" s="442" t="s">
        <v>1893</v>
      </c>
      <c r="C14" s="446">
        <v>446</v>
      </c>
      <c r="D14" s="442" t="s">
        <v>1893</v>
      </c>
      <c r="E14" s="446">
        <v>281</v>
      </c>
      <c r="F14" s="442" t="s">
        <v>1893</v>
      </c>
      <c r="G14" s="446">
        <v>47</v>
      </c>
      <c r="H14" s="446">
        <v>31</v>
      </c>
      <c r="I14" s="446">
        <v>2909</v>
      </c>
      <c r="J14" s="447">
        <v>408</v>
      </c>
      <c r="K14" s="446">
        <v>140</v>
      </c>
      <c r="L14" s="336">
        <v>4262</v>
      </c>
    </row>
    <row r="15" spans="1:12" x14ac:dyDescent="0.2">
      <c r="A15" s="376" t="s">
        <v>129</v>
      </c>
      <c r="B15" s="445">
        <v>161</v>
      </c>
      <c r="C15" s="442" t="s">
        <v>1893</v>
      </c>
      <c r="D15" s="446">
        <v>1608</v>
      </c>
      <c r="E15" s="446">
        <v>90</v>
      </c>
      <c r="F15" s="442" t="s">
        <v>1893</v>
      </c>
      <c r="G15" s="447">
        <v>20</v>
      </c>
      <c r="H15" s="442" t="s">
        <v>1893</v>
      </c>
      <c r="I15" s="446">
        <v>1649</v>
      </c>
      <c r="J15" s="447">
        <v>1713</v>
      </c>
      <c r="K15" s="447">
        <v>307</v>
      </c>
      <c r="L15" s="336">
        <v>5548</v>
      </c>
    </row>
    <row r="16" spans="1:12" x14ac:dyDescent="0.2">
      <c r="A16" s="376" t="s">
        <v>130</v>
      </c>
      <c r="B16" s="445">
        <v>110</v>
      </c>
      <c r="C16" s="446">
        <v>998</v>
      </c>
      <c r="D16" s="446">
        <v>4922</v>
      </c>
      <c r="E16" s="442" t="s">
        <v>1893</v>
      </c>
      <c r="F16" s="446">
        <v>103</v>
      </c>
      <c r="G16" s="446">
        <v>88</v>
      </c>
      <c r="H16" s="446">
        <v>39</v>
      </c>
      <c r="I16" s="446">
        <v>3124</v>
      </c>
      <c r="J16" s="447">
        <v>472</v>
      </c>
      <c r="K16" s="447">
        <v>289</v>
      </c>
      <c r="L16" s="336">
        <v>10145</v>
      </c>
    </row>
    <row r="17" spans="1:12" x14ac:dyDescent="0.2">
      <c r="A17" s="376" t="s">
        <v>131</v>
      </c>
      <c r="B17" s="445">
        <v>3716</v>
      </c>
      <c r="C17" s="446">
        <v>205</v>
      </c>
      <c r="D17" s="446">
        <v>279</v>
      </c>
      <c r="E17" s="442" t="s">
        <v>1893</v>
      </c>
      <c r="F17" s="442" t="s">
        <v>1893</v>
      </c>
      <c r="G17" s="446">
        <v>23</v>
      </c>
      <c r="H17" s="446">
        <v>26</v>
      </c>
      <c r="I17" s="446">
        <v>3908</v>
      </c>
      <c r="J17" s="447">
        <v>32</v>
      </c>
      <c r="K17" s="447">
        <v>111</v>
      </c>
      <c r="L17" s="336">
        <v>8300</v>
      </c>
    </row>
    <row r="18" spans="1:12" x14ac:dyDescent="0.2">
      <c r="A18" s="376" t="s">
        <v>132</v>
      </c>
      <c r="B18" s="445">
        <v>1972</v>
      </c>
      <c r="C18" s="446">
        <v>7</v>
      </c>
      <c r="D18" s="446">
        <v>938</v>
      </c>
      <c r="E18" s="446">
        <v>441</v>
      </c>
      <c r="F18" s="442" t="s">
        <v>1893</v>
      </c>
      <c r="G18" s="446">
        <v>90</v>
      </c>
      <c r="H18" s="446">
        <v>61</v>
      </c>
      <c r="I18" s="446">
        <v>4196</v>
      </c>
      <c r="J18" s="447">
        <v>1368</v>
      </c>
      <c r="K18" s="447">
        <v>430</v>
      </c>
      <c r="L18" s="336">
        <v>9503</v>
      </c>
    </row>
    <row r="19" spans="1:12" x14ac:dyDescent="0.2">
      <c r="A19" s="376" t="s">
        <v>133</v>
      </c>
      <c r="B19" s="445">
        <v>1188</v>
      </c>
      <c r="C19" s="446">
        <v>443</v>
      </c>
      <c r="D19" s="446">
        <v>1192</v>
      </c>
      <c r="E19" s="446">
        <v>223</v>
      </c>
      <c r="F19" s="442" t="s">
        <v>1893</v>
      </c>
      <c r="G19" s="446">
        <v>46</v>
      </c>
      <c r="H19" s="446">
        <v>9</v>
      </c>
      <c r="I19" s="446">
        <v>2614</v>
      </c>
      <c r="J19" s="447">
        <v>722</v>
      </c>
      <c r="K19" s="447">
        <v>146</v>
      </c>
      <c r="L19" s="336">
        <v>6583</v>
      </c>
    </row>
    <row r="20" spans="1:12" x14ac:dyDescent="0.2">
      <c r="A20" s="376" t="s">
        <v>134</v>
      </c>
      <c r="B20" s="445">
        <v>1897</v>
      </c>
      <c r="C20" s="446">
        <v>379</v>
      </c>
      <c r="D20" s="446">
        <v>3972</v>
      </c>
      <c r="E20" s="446">
        <v>126</v>
      </c>
      <c r="F20" s="446">
        <v>61</v>
      </c>
      <c r="G20" s="446">
        <v>22</v>
      </c>
      <c r="H20" s="446">
        <v>18</v>
      </c>
      <c r="I20" s="446">
        <v>3648</v>
      </c>
      <c r="J20" s="447">
        <v>2044</v>
      </c>
      <c r="K20" s="447">
        <v>247</v>
      </c>
      <c r="L20" s="336">
        <v>12414</v>
      </c>
    </row>
    <row r="21" spans="1:12" ht="13.5" thickBot="1" x14ac:dyDescent="0.25">
      <c r="A21" s="380" t="s">
        <v>135</v>
      </c>
      <c r="B21" s="448">
        <v>2772</v>
      </c>
      <c r="C21" s="442" t="s">
        <v>1893</v>
      </c>
      <c r="D21" s="442" t="s">
        <v>1893</v>
      </c>
      <c r="E21" s="449">
        <v>206</v>
      </c>
      <c r="F21" s="442" t="s">
        <v>1893</v>
      </c>
      <c r="G21" s="449">
        <v>129</v>
      </c>
      <c r="H21" s="449">
        <v>24</v>
      </c>
      <c r="I21" s="449">
        <v>5832</v>
      </c>
      <c r="J21" s="450">
        <v>462</v>
      </c>
      <c r="K21" s="450">
        <v>191</v>
      </c>
      <c r="L21" s="451">
        <v>9616</v>
      </c>
    </row>
    <row r="22" spans="1:12" ht="13.5" thickBot="1" x14ac:dyDescent="0.25">
      <c r="A22" s="381" t="s">
        <v>115</v>
      </c>
      <c r="B22" s="143">
        <v>23190</v>
      </c>
      <c r="C22" s="452">
        <v>3485</v>
      </c>
      <c r="D22" s="452">
        <v>18233</v>
      </c>
      <c r="E22" s="452">
        <v>1760</v>
      </c>
      <c r="F22" s="452">
        <v>297</v>
      </c>
      <c r="G22" s="452">
        <v>1353</v>
      </c>
      <c r="H22" s="452">
        <v>627</v>
      </c>
      <c r="I22" s="452">
        <v>51296</v>
      </c>
      <c r="J22" s="452">
        <v>15417</v>
      </c>
      <c r="K22" s="453">
        <v>3065</v>
      </c>
      <c r="L22" s="454">
        <v>118723</v>
      </c>
    </row>
    <row r="24" spans="1:12" ht="14.25" x14ac:dyDescent="0.2">
      <c r="A24" s="127" t="s">
        <v>1894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99" orientation="landscape" horizontalDpi="204" verticalDpi="196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5" zoomScaleNormal="85" workbookViewId="0"/>
  </sheetViews>
  <sheetFormatPr defaultRowHeight="12.75" x14ac:dyDescent="0.2"/>
  <cols>
    <col min="1" max="1" width="20.140625" style="127" customWidth="1"/>
    <col min="2" max="2" width="12.28515625" style="127" customWidth="1"/>
    <col min="3" max="3" width="10.7109375" style="127" customWidth="1"/>
    <col min="4" max="4" width="11" style="127" customWidth="1"/>
    <col min="5" max="5" width="10.5703125" style="127" customWidth="1"/>
    <col min="6" max="8" width="11.140625" style="127" customWidth="1"/>
    <col min="9" max="9" width="9.85546875" style="127" customWidth="1"/>
    <col min="10" max="10" width="14.7109375" style="127" customWidth="1"/>
    <col min="11" max="11" width="9.42578125" style="127" customWidth="1"/>
    <col min="12" max="16384" width="9.140625" style="127"/>
  </cols>
  <sheetData>
    <row r="1" spans="1:11" ht="15.75" x14ac:dyDescent="0.25">
      <c r="A1" s="214" t="s">
        <v>1861</v>
      </c>
    </row>
    <row r="2" spans="1:11" ht="15.75" x14ac:dyDescent="0.25">
      <c r="A2" s="214"/>
    </row>
    <row r="3" spans="1:11" ht="15.75" x14ac:dyDescent="0.25">
      <c r="A3" s="214" t="s">
        <v>3366</v>
      </c>
    </row>
    <row r="4" spans="1:11" x14ac:dyDescent="0.2">
      <c r="A4" s="213"/>
    </row>
    <row r="5" spans="1:11" ht="15.75" x14ac:dyDescent="0.2">
      <c r="A5" s="1127" t="s">
        <v>3254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</row>
    <row r="6" spans="1:11" ht="12.75" customHeight="1" thickBot="1" x14ac:dyDescent="0.25"/>
    <row r="7" spans="1:11" ht="26.25" thickBot="1" x14ac:dyDescent="0.25">
      <c r="A7" s="436" t="s">
        <v>113</v>
      </c>
      <c r="B7" s="437" t="s">
        <v>1885</v>
      </c>
      <c r="C7" s="245" t="s">
        <v>1886</v>
      </c>
      <c r="D7" s="245" t="s">
        <v>1887</v>
      </c>
      <c r="E7" s="245" t="s">
        <v>80</v>
      </c>
      <c r="F7" s="245" t="s">
        <v>384</v>
      </c>
      <c r="G7" s="245" t="s">
        <v>1888</v>
      </c>
      <c r="H7" s="245" t="s">
        <v>1889</v>
      </c>
      <c r="I7" s="245" t="s">
        <v>1890</v>
      </c>
      <c r="J7" s="439" t="s">
        <v>1891</v>
      </c>
      <c r="K7" s="246" t="s">
        <v>1892</v>
      </c>
    </row>
    <row r="8" spans="1:11" x14ac:dyDescent="0.2">
      <c r="A8" s="455" t="s">
        <v>121</v>
      </c>
      <c r="B8" s="456">
        <v>65.565207829338021</v>
      </c>
      <c r="C8" s="442">
        <v>68.468085106382972</v>
      </c>
      <c r="D8" s="442">
        <v>25.900535236396074</v>
      </c>
      <c r="E8" s="442" t="s">
        <v>1893</v>
      </c>
      <c r="F8" s="442" t="s">
        <v>1893</v>
      </c>
      <c r="G8" s="442">
        <v>55.677871148459381</v>
      </c>
      <c r="H8" s="442">
        <v>90.420560747663558</v>
      </c>
      <c r="I8" s="442">
        <v>73.272969966629589</v>
      </c>
      <c r="J8" s="457">
        <v>59.188049209138839</v>
      </c>
      <c r="K8" s="458">
        <v>27.235431235431236</v>
      </c>
    </row>
    <row r="9" spans="1:11" x14ac:dyDescent="0.2">
      <c r="A9" s="459" t="s">
        <v>123</v>
      </c>
      <c r="B9" s="460">
        <v>110.01158301158301</v>
      </c>
      <c r="C9" s="461">
        <v>54.066176470588232</v>
      </c>
      <c r="D9" s="461">
        <v>34.842857142857142</v>
      </c>
      <c r="E9" s="461">
        <v>42.524173027989825</v>
      </c>
      <c r="F9" s="461">
        <v>82.451127819548873</v>
      </c>
      <c r="G9" s="461">
        <v>66.021052631578954</v>
      </c>
      <c r="H9" s="461">
        <v>110.86363636363636</v>
      </c>
      <c r="I9" s="461">
        <v>57.833627871749556</v>
      </c>
      <c r="J9" s="462">
        <v>66.869105691056916</v>
      </c>
      <c r="K9" s="463">
        <v>35.093333333333334</v>
      </c>
    </row>
    <row r="10" spans="1:11" x14ac:dyDescent="0.2">
      <c r="A10" s="459" t="s">
        <v>124</v>
      </c>
      <c r="B10" s="460">
        <v>63.547280334728036</v>
      </c>
      <c r="C10" s="461">
        <v>27.039370078740159</v>
      </c>
      <c r="D10" s="461" t="s">
        <v>1893</v>
      </c>
      <c r="E10" s="461" t="s">
        <v>1893</v>
      </c>
      <c r="F10" s="461" t="s">
        <v>1893</v>
      </c>
      <c r="G10" s="461">
        <v>54.729729729729726</v>
      </c>
      <c r="H10" s="461">
        <v>103.72413793103448</v>
      </c>
      <c r="I10" s="461">
        <v>39.503770739064855</v>
      </c>
      <c r="J10" s="462" t="s">
        <v>1893</v>
      </c>
      <c r="K10" s="463">
        <v>31.710843373493976</v>
      </c>
    </row>
    <row r="11" spans="1:11" x14ac:dyDescent="0.2">
      <c r="A11" s="459" t="s">
        <v>125</v>
      </c>
      <c r="B11" s="460">
        <v>135.11693548387098</v>
      </c>
      <c r="C11" s="461">
        <v>41.705544933078393</v>
      </c>
      <c r="D11" s="461" t="s">
        <v>1893</v>
      </c>
      <c r="E11" s="461" t="s">
        <v>1893</v>
      </c>
      <c r="F11" s="461" t="s">
        <v>1893</v>
      </c>
      <c r="G11" s="461">
        <v>58.05</v>
      </c>
      <c r="H11" s="461">
        <v>66.728571428571428</v>
      </c>
      <c r="I11" s="461">
        <v>53.070289619264564</v>
      </c>
      <c r="J11" s="462">
        <v>60.541463414634144</v>
      </c>
      <c r="K11" s="463">
        <v>37.584337349397593</v>
      </c>
    </row>
    <row r="12" spans="1:11" x14ac:dyDescent="0.2">
      <c r="A12" s="459" t="s">
        <v>126</v>
      </c>
      <c r="B12" s="460" t="s">
        <v>1893</v>
      </c>
      <c r="C12" s="461" t="s">
        <v>1893</v>
      </c>
      <c r="D12" s="461" t="s">
        <v>1893</v>
      </c>
      <c r="E12" s="461" t="s">
        <v>1893</v>
      </c>
      <c r="F12" s="461" t="s">
        <v>1893</v>
      </c>
      <c r="G12" s="461">
        <v>55.228187919463089</v>
      </c>
      <c r="H12" s="461">
        <v>56.159420289855071</v>
      </c>
      <c r="I12" s="461">
        <v>48.185754189944134</v>
      </c>
      <c r="J12" s="462">
        <v>86.683121019108285</v>
      </c>
      <c r="K12" s="463" t="s">
        <v>1893</v>
      </c>
    </row>
    <row r="13" spans="1:11" x14ac:dyDescent="0.2">
      <c r="A13" s="459" t="s">
        <v>127</v>
      </c>
      <c r="B13" s="460">
        <v>83.917814726840859</v>
      </c>
      <c r="C13" s="461" t="s">
        <v>1893</v>
      </c>
      <c r="D13" s="461">
        <v>38.554285714285712</v>
      </c>
      <c r="E13" s="461" t="s">
        <v>1893</v>
      </c>
      <c r="F13" s="461" t="s">
        <v>1893</v>
      </c>
      <c r="G13" s="461" t="s">
        <v>1893</v>
      </c>
      <c r="H13" s="461">
        <v>65.794117647058826</v>
      </c>
      <c r="I13" s="461">
        <v>51.916681131747957</v>
      </c>
      <c r="J13" s="462">
        <v>26.779247202441507</v>
      </c>
      <c r="K13" s="463">
        <v>24.399317406143346</v>
      </c>
    </row>
    <row r="14" spans="1:11" x14ac:dyDescent="0.2">
      <c r="A14" s="459" t="s">
        <v>128</v>
      </c>
      <c r="B14" s="460" t="s">
        <v>1893</v>
      </c>
      <c r="C14" s="461">
        <v>43.356502242152466</v>
      </c>
      <c r="D14" s="461" t="s">
        <v>1893</v>
      </c>
      <c r="E14" s="461">
        <v>64.010676156583628</v>
      </c>
      <c r="F14" s="461" t="s">
        <v>1893</v>
      </c>
      <c r="G14" s="461">
        <v>110.08510638297872</v>
      </c>
      <c r="H14" s="461">
        <v>161.64516129032259</v>
      </c>
      <c r="I14" s="461">
        <v>46.333791680990032</v>
      </c>
      <c r="J14" s="462">
        <v>49.950980392156865</v>
      </c>
      <c r="K14" s="463">
        <v>25.028571428571428</v>
      </c>
    </row>
    <row r="15" spans="1:11" x14ac:dyDescent="0.2">
      <c r="A15" s="459" t="s">
        <v>129</v>
      </c>
      <c r="B15" s="460">
        <v>56.385093167701861</v>
      </c>
      <c r="C15" s="461" t="s">
        <v>1893</v>
      </c>
      <c r="D15" s="461">
        <v>40.055348258706466</v>
      </c>
      <c r="E15" s="461">
        <v>44.055555555555557</v>
      </c>
      <c r="F15" s="461" t="s">
        <v>1893</v>
      </c>
      <c r="G15" s="461">
        <v>57.25</v>
      </c>
      <c r="H15" s="461" t="s">
        <v>1893</v>
      </c>
      <c r="I15" s="461">
        <v>67.349909035779262</v>
      </c>
      <c r="J15" s="462">
        <v>55.576765907764155</v>
      </c>
      <c r="K15" s="463">
        <v>20.667752442996743</v>
      </c>
    </row>
    <row r="16" spans="1:11" x14ac:dyDescent="0.2">
      <c r="A16" s="459" t="s">
        <v>130</v>
      </c>
      <c r="B16" s="460">
        <v>67.63636363636364</v>
      </c>
      <c r="C16" s="461">
        <v>41.715430861723448</v>
      </c>
      <c r="D16" s="461">
        <v>30.179398618447784</v>
      </c>
      <c r="E16" s="461" t="s">
        <v>1893</v>
      </c>
      <c r="F16" s="461">
        <v>61.932038834951456</v>
      </c>
      <c r="G16" s="461">
        <v>33</v>
      </c>
      <c r="H16" s="461">
        <v>71.717948717948715</v>
      </c>
      <c r="I16" s="461">
        <v>65.663252240717028</v>
      </c>
      <c r="J16" s="462">
        <v>50.641949152542374</v>
      </c>
      <c r="K16" s="463">
        <v>29.32871972318339</v>
      </c>
    </row>
    <row r="17" spans="1:11" x14ac:dyDescent="0.2">
      <c r="A17" s="459" t="s">
        <v>131</v>
      </c>
      <c r="B17" s="460">
        <v>90.483853606027992</v>
      </c>
      <c r="C17" s="461">
        <v>57.195121951219512</v>
      </c>
      <c r="D17" s="461">
        <v>37.896057347670251</v>
      </c>
      <c r="E17" s="461" t="s">
        <v>1893</v>
      </c>
      <c r="F17" s="461" t="s">
        <v>1893</v>
      </c>
      <c r="G17" s="461">
        <v>48.695652173913047</v>
      </c>
      <c r="H17" s="461">
        <v>67.692307692307693</v>
      </c>
      <c r="I17" s="461">
        <v>46.547850562947801</v>
      </c>
      <c r="J17" s="462">
        <v>107.46875</v>
      </c>
      <c r="K17" s="463">
        <v>24.864864864864863</v>
      </c>
    </row>
    <row r="18" spans="1:11" x14ac:dyDescent="0.2">
      <c r="A18" s="459" t="s">
        <v>132</v>
      </c>
      <c r="B18" s="460">
        <v>91.622718052738335</v>
      </c>
      <c r="C18" s="461">
        <v>41.714285714285715</v>
      </c>
      <c r="D18" s="461">
        <v>37.579957356076761</v>
      </c>
      <c r="E18" s="461">
        <v>29.435374149659864</v>
      </c>
      <c r="F18" s="461" t="s">
        <v>1893</v>
      </c>
      <c r="G18" s="461">
        <v>98.188888888888883</v>
      </c>
      <c r="H18" s="461">
        <v>108.0327868852459</v>
      </c>
      <c r="I18" s="461">
        <v>56.29408960915157</v>
      </c>
      <c r="J18" s="462">
        <v>34.106725146198833</v>
      </c>
      <c r="K18" s="463">
        <v>37.479069767441864</v>
      </c>
    </row>
    <row r="19" spans="1:11" x14ac:dyDescent="0.2">
      <c r="A19" s="459" t="s">
        <v>133</v>
      </c>
      <c r="B19" s="460">
        <v>98.182659932659931</v>
      </c>
      <c r="C19" s="461">
        <v>43.266365688487582</v>
      </c>
      <c r="D19" s="461">
        <v>26.851510067114095</v>
      </c>
      <c r="E19" s="461">
        <v>12.641255605381167</v>
      </c>
      <c r="F19" s="461" t="s">
        <v>1893</v>
      </c>
      <c r="G19" s="461">
        <v>68.956521739130437</v>
      </c>
      <c r="H19" s="461">
        <v>127.22222222222223</v>
      </c>
      <c r="I19" s="461">
        <v>46.770466717674061</v>
      </c>
      <c r="J19" s="462">
        <v>53.058171745152357</v>
      </c>
      <c r="K19" s="463">
        <v>40.301369863013697</v>
      </c>
    </row>
    <row r="20" spans="1:11" x14ac:dyDescent="0.2">
      <c r="A20" s="459" t="s">
        <v>134</v>
      </c>
      <c r="B20" s="460">
        <v>67.958882445967319</v>
      </c>
      <c r="C20" s="461">
        <v>51.841688654353561</v>
      </c>
      <c r="D20" s="461">
        <v>31.996223564954683</v>
      </c>
      <c r="E20" s="461">
        <v>34.023809523809526</v>
      </c>
      <c r="F20" s="461">
        <v>84.52459016393442</v>
      </c>
      <c r="G20" s="461">
        <v>62.363636363636367</v>
      </c>
      <c r="H20" s="461">
        <v>110.88888888888889</v>
      </c>
      <c r="I20" s="461">
        <v>46.299890350877192</v>
      </c>
      <c r="J20" s="462">
        <v>47.566536203522503</v>
      </c>
      <c r="K20" s="463">
        <v>34.777327935222672</v>
      </c>
    </row>
    <row r="21" spans="1:11" ht="13.5" thickBot="1" x14ac:dyDescent="0.25">
      <c r="A21" s="464" t="s">
        <v>135</v>
      </c>
      <c r="B21" s="465">
        <v>73.524170274170274</v>
      </c>
      <c r="C21" s="466" t="s">
        <v>1893</v>
      </c>
      <c r="D21" s="466" t="s">
        <v>1893</v>
      </c>
      <c r="E21" s="466">
        <v>29.854368932038835</v>
      </c>
      <c r="F21" s="466" t="s">
        <v>1893</v>
      </c>
      <c r="G21" s="466">
        <v>30.480620155038761</v>
      </c>
      <c r="H21" s="466">
        <v>97</v>
      </c>
      <c r="I21" s="466">
        <v>30.629286694101509</v>
      </c>
      <c r="J21" s="467">
        <v>27.943722943722943</v>
      </c>
      <c r="K21" s="468">
        <v>32.502617801047123</v>
      </c>
    </row>
    <row r="22" spans="1:11" ht="13.5" thickBot="1" x14ac:dyDescent="0.25">
      <c r="A22" s="381" t="s">
        <v>115</v>
      </c>
      <c r="B22" s="469">
        <v>85.276455368693405</v>
      </c>
      <c r="C22" s="470">
        <v>44.266857962697273</v>
      </c>
      <c r="D22" s="470">
        <v>32.060275324960237</v>
      </c>
      <c r="E22" s="470">
        <v>36.875568181818181</v>
      </c>
      <c r="F22" s="470">
        <v>75.760942760942754</v>
      </c>
      <c r="G22" s="470">
        <v>59.191426459719146</v>
      </c>
      <c r="H22" s="470">
        <v>91.368421052631575</v>
      </c>
      <c r="I22" s="470">
        <v>51.079089987523396</v>
      </c>
      <c r="J22" s="470">
        <v>52.234805733930074</v>
      </c>
      <c r="K22" s="471">
        <v>30.500163132137033</v>
      </c>
    </row>
    <row r="24" spans="1:11" ht="14.25" x14ac:dyDescent="0.2">
      <c r="A24" s="127" t="s">
        <v>1894</v>
      </c>
    </row>
  </sheetData>
  <mergeCells count="1">
    <mergeCell ref="A5:K5"/>
  </mergeCells>
  <pageMargins left="0.39370078740157483" right="0.39370078740157483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5" zoomScaleNormal="85" workbookViewId="0"/>
  </sheetViews>
  <sheetFormatPr defaultRowHeight="12.75" x14ac:dyDescent="0.2"/>
  <cols>
    <col min="1" max="1" width="17" style="127" customWidth="1"/>
    <col min="2" max="2" width="12.5703125" style="127" customWidth="1"/>
    <col min="3" max="3" width="10.7109375" style="127" customWidth="1"/>
    <col min="4" max="8" width="11.28515625" style="127" customWidth="1"/>
    <col min="9" max="9" width="10.85546875" style="127" customWidth="1"/>
    <col min="10" max="10" width="14.42578125" style="127" customWidth="1"/>
    <col min="11" max="11" width="12.7109375" style="127" customWidth="1"/>
    <col min="12" max="12" width="10.85546875" style="127" customWidth="1"/>
    <col min="13" max="16384" width="9.140625" style="127"/>
  </cols>
  <sheetData>
    <row r="1" spans="1:12" ht="15.75" x14ac:dyDescent="0.25">
      <c r="A1" s="214" t="s">
        <v>1861</v>
      </c>
    </row>
    <row r="2" spans="1:12" ht="15.75" x14ac:dyDescent="0.25">
      <c r="A2" s="214"/>
    </row>
    <row r="3" spans="1:12" ht="15.75" x14ac:dyDescent="0.25">
      <c r="A3" s="214" t="s">
        <v>3366</v>
      </c>
    </row>
    <row r="4" spans="1:12" x14ac:dyDescent="0.2">
      <c r="A4" s="213"/>
    </row>
    <row r="5" spans="1:12" ht="15.75" x14ac:dyDescent="0.25">
      <c r="A5" s="153" t="s">
        <v>3255</v>
      </c>
    </row>
    <row r="6" spans="1:12" ht="12.75" customHeight="1" thickBot="1" x14ac:dyDescent="0.25"/>
    <row r="7" spans="1:12" ht="26.25" thickBot="1" x14ac:dyDescent="0.25">
      <c r="A7" s="436" t="s">
        <v>597</v>
      </c>
      <c r="B7" s="437" t="s">
        <v>1885</v>
      </c>
      <c r="C7" s="245" t="s">
        <v>1886</v>
      </c>
      <c r="D7" s="245" t="s">
        <v>1887</v>
      </c>
      <c r="E7" s="245" t="s">
        <v>80</v>
      </c>
      <c r="F7" s="245" t="s">
        <v>384</v>
      </c>
      <c r="G7" s="245" t="s">
        <v>1888</v>
      </c>
      <c r="H7" s="245" t="s">
        <v>1889</v>
      </c>
      <c r="I7" s="245" t="s">
        <v>1890</v>
      </c>
      <c r="J7" s="439" t="s">
        <v>1891</v>
      </c>
      <c r="K7" s="439" t="s">
        <v>1892</v>
      </c>
      <c r="L7" s="436" t="s">
        <v>115</v>
      </c>
    </row>
    <row r="8" spans="1:12" x14ac:dyDescent="0.2">
      <c r="A8" s="472" t="s">
        <v>596</v>
      </c>
      <c r="B8" s="440">
        <v>4</v>
      </c>
      <c r="C8" s="441">
        <v>82</v>
      </c>
      <c r="D8" s="441">
        <v>164</v>
      </c>
      <c r="E8" s="441">
        <v>358</v>
      </c>
      <c r="F8" s="442" t="s">
        <v>1893</v>
      </c>
      <c r="G8" s="446">
        <v>3</v>
      </c>
      <c r="H8" s="442" t="s">
        <v>1893</v>
      </c>
      <c r="I8" s="442" t="s">
        <v>1893</v>
      </c>
      <c r="J8" s="442" t="s">
        <v>1893</v>
      </c>
      <c r="K8" s="442" t="s">
        <v>1893</v>
      </c>
      <c r="L8" s="444">
        <v>611</v>
      </c>
    </row>
    <row r="9" spans="1:12" x14ac:dyDescent="0.2">
      <c r="A9" s="473" t="s">
        <v>595</v>
      </c>
      <c r="B9" s="445">
        <v>138</v>
      </c>
      <c r="C9" s="446">
        <v>112</v>
      </c>
      <c r="D9" s="446">
        <v>176</v>
      </c>
      <c r="E9" s="446">
        <v>623</v>
      </c>
      <c r="F9" s="442" t="s">
        <v>1893</v>
      </c>
      <c r="G9" s="442" t="s">
        <v>1893</v>
      </c>
      <c r="H9" s="442" t="s">
        <v>1893</v>
      </c>
      <c r="I9" s="442" t="s">
        <v>1893</v>
      </c>
      <c r="J9" s="442" t="s">
        <v>1893</v>
      </c>
      <c r="K9" s="442" t="s">
        <v>1893</v>
      </c>
      <c r="L9" s="336">
        <v>1049</v>
      </c>
    </row>
    <row r="10" spans="1:12" x14ac:dyDescent="0.2">
      <c r="A10" s="134" t="s">
        <v>594</v>
      </c>
      <c r="B10" s="445">
        <v>540</v>
      </c>
      <c r="C10" s="446">
        <v>42</v>
      </c>
      <c r="D10" s="446">
        <v>162</v>
      </c>
      <c r="E10" s="446">
        <v>452</v>
      </c>
      <c r="F10" s="442" t="s">
        <v>1893</v>
      </c>
      <c r="G10" s="442" t="s">
        <v>1893</v>
      </c>
      <c r="H10" s="446">
        <v>1</v>
      </c>
      <c r="I10" s="442" t="s">
        <v>1893</v>
      </c>
      <c r="J10" s="442" t="s">
        <v>1893</v>
      </c>
      <c r="K10" s="442" t="s">
        <v>1893</v>
      </c>
      <c r="L10" s="336">
        <v>1197</v>
      </c>
    </row>
    <row r="11" spans="1:12" x14ac:dyDescent="0.2">
      <c r="A11" s="134" t="s">
        <v>593</v>
      </c>
      <c r="B11" s="445">
        <v>757</v>
      </c>
      <c r="C11" s="446">
        <v>15</v>
      </c>
      <c r="D11" s="446">
        <v>123</v>
      </c>
      <c r="E11" s="446">
        <v>121</v>
      </c>
      <c r="F11" s="446">
        <v>8</v>
      </c>
      <c r="G11" s="446">
        <v>2</v>
      </c>
      <c r="H11" s="446">
        <v>4</v>
      </c>
      <c r="I11" s="446">
        <v>7</v>
      </c>
      <c r="J11" s="447">
        <v>3</v>
      </c>
      <c r="K11" s="446">
        <v>1</v>
      </c>
      <c r="L11" s="336">
        <v>1041</v>
      </c>
    </row>
    <row r="12" spans="1:12" x14ac:dyDescent="0.2">
      <c r="A12" s="134" t="s">
        <v>592</v>
      </c>
      <c r="B12" s="445">
        <v>1170</v>
      </c>
      <c r="C12" s="446">
        <v>18</v>
      </c>
      <c r="D12" s="446">
        <v>145</v>
      </c>
      <c r="E12" s="442" t="s">
        <v>1893</v>
      </c>
      <c r="F12" s="446">
        <v>6</v>
      </c>
      <c r="G12" s="446">
        <v>13</v>
      </c>
      <c r="H12" s="446">
        <v>7</v>
      </c>
      <c r="I12" s="446">
        <v>24</v>
      </c>
      <c r="J12" s="447">
        <v>22</v>
      </c>
      <c r="K12" s="446">
        <v>1</v>
      </c>
      <c r="L12" s="336">
        <v>1406</v>
      </c>
    </row>
    <row r="13" spans="1:12" x14ac:dyDescent="0.2">
      <c r="A13" s="134" t="s">
        <v>591</v>
      </c>
      <c r="B13" s="445">
        <v>1520</v>
      </c>
      <c r="C13" s="446">
        <v>42</v>
      </c>
      <c r="D13" s="446">
        <v>150</v>
      </c>
      <c r="E13" s="446">
        <v>3</v>
      </c>
      <c r="F13" s="446">
        <v>17</v>
      </c>
      <c r="G13" s="446">
        <v>13</v>
      </c>
      <c r="H13" s="446">
        <v>7</v>
      </c>
      <c r="I13" s="446">
        <v>62</v>
      </c>
      <c r="J13" s="447">
        <v>45</v>
      </c>
      <c r="K13" s="447">
        <v>5</v>
      </c>
      <c r="L13" s="336">
        <v>1864</v>
      </c>
    </row>
    <row r="14" spans="1:12" x14ac:dyDescent="0.2">
      <c r="A14" s="134" t="s">
        <v>590</v>
      </c>
      <c r="B14" s="445">
        <v>1733</v>
      </c>
      <c r="C14" s="446">
        <v>42</v>
      </c>
      <c r="D14" s="446">
        <v>233</v>
      </c>
      <c r="E14" s="446">
        <v>2</v>
      </c>
      <c r="F14" s="446">
        <v>19</v>
      </c>
      <c r="G14" s="446">
        <v>18</v>
      </c>
      <c r="H14" s="446">
        <v>16</v>
      </c>
      <c r="I14" s="446">
        <v>100</v>
      </c>
      <c r="J14" s="447">
        <v>66</v>
      </c>
      <c r="K14" s="447">
        <v>7</v>
      </c>
      <c r="L14" s="336">
        <v>2236</v>
      </c>
    </row>
    <row r="15" spans="1:12" x14ac:dyDescent="0.2">
      <c r="A15" s="134" t="s">
        <v>589</v>
      </c>
      <c r="B15" s="445">
        <v>2012</v>
      </c>
      <c r="C15" s="446">
        <v>52</v>
      </c>
      <c r="D15" s="446">
        <v>362</v>
      </c>
      <c r="E15" s="446">
        <v>8</v>
      </c>
      <c r="F15" s="446">
        <v>26</v>
      </c>
      <c r="G15" s="446">
        <v>26</v>
      </c>
      <c r="H15" s="446">
        <v>18</v>
      </c>
      <c r="I15" s="446">
        <v>186</v>
      </c>
      <c r="J15" s="447">
        <v>76</v>
      </c>
      <c r="K15" s="447">
        <v>12</v>
      </c>
      <c r="L15" s="336">
        <v>2778</v>
      </c>
    </row>
    <row r="16" spans="1:12" x14ac:dyDescent="0.2">
      <c r="A16" s="134" t="s">
        <v>588</v>
      </c>
      <c r="B16" s="445">
        <v>1981</v>
      </c>
      <c r="C16" s="446">
        <v>68</v>
      </c>
      <c r="D16" s="446">
        <v>511</v>
      </c>
      <c r="E16" s="446">
        <v>8</v>
      </c>
      <c r="F16" s="446">
        <v>17</v>
      </c>
      <c r="G16" s="446">
        <v>23</v>
      </c>
      <c r="H16" s="446">
        <v>23</v>
      </c>
      <c r="I16" s="446">
        <v>298</v>
      </c>
      <c r="J16" s="447">
        <v>157</v>
      </c>
      <c r="K16" s="447">
        <v>26</v>
      </c>
      <c r="L16" s="336">
        <v>3112</v>
      </c>
    </row>
    <row r="17" spans="1:12" x14ac:dyDescent="0.2">
      <c r="A17" s="134" t="s">
        <v>587</v>
      </c>
      <c r="B17" s="445">
        <v>1628</v>
      </c>
      <c r="C17" s="446">
        <v>86</v>
      </c>
      <c r="D17" s="446">
        <v>702</v>
      </c>
      <c r="E17" s="446">
        <v>9</v>
      </c>
      <c r="F17" s="446">
        <v>25</v>
      </c>
      <c r="G17" s="446">
        <v>44</v>
      </c>
      <c r="H17" s="446">
        <v>32</v>
      </c>
      <c r="I17" s="446">
        <v>490</v>
      </c>
      <c r="J17" s="447">
        <v>184</v>
      </c>
      <c r="K17" s="447">
        <v>41</v>
      </c>
      <c r="L17" s="336">
        <v>3241</v>
      </c>
    </row>
    <row r="18" spans="1:12" x14ac:dyDescent="0.2">
      <c r="A18" s="134" t="s">
        <v>586</v>
      </c>
      <c r="B18" s="445">
        <v>1725</v>
      </c>
      <c r="C18" s="446">
        <v>130</v>
      </c>
      <c r="D18" s="446">
        <v>1052</v>
      </c>
      <c r="E18" s="446">
        <v>7</v>
      </c>
      <c r="F18" s="446">
        <v>21</v>
      </c>
      <c r="G18" s="446">
        <v>63</v>
      </c>
      <c r="H18" s="446">
        <v>37</v>
      </c>
      <c r="I18" s="446">
        <v>888</v>
      </c>
      <c r="J18" s="447">
        <v>295</v>
      </c>
      <c r="K18" s="447">
        <v>77</v>
      </c>
      <c r="L18" s="336">
        <v>4295</v>
      </c>
    </row>
    <row r="19" spans="1:12" x14ac:dyDescent="0.2">
      <c r="A19" s="134" t="s">
        <v>585</v>
      </c>
      <c r="B19" s="445">
        <v>1664</v>
      </c>
      <c r="C19" s="446">
        <v>201</v>
      </c>
      <c r="D19" s="446">
        <v>1546</v>
      </c>
      <c r="E19" s="446">
        <v>11</v>
      </c>
      <c r="F19" s="446">
        <v>25</v>
      </c>
      <c r="G19" s="446">
        <v>97</v>
      </c>
      <c r="H19" s="446">
        <v>42</v>
      </c>
      <c r="I19" s="446">
        <v>1475</v>
      </c>
      <c r="J19" s="447">
        <v>447</v>
      </c>
      <c r="K19" s="447">
        <v>121</v>
      </c>
      <c r="L19" s="336">
        <v>5629</v>
      </c>
    </row>
    <row r="20" spans="1:12" x14ac:dyDescent="0.2">
      <c r="A20" s="134" t="s">
        <v>584</v>
      </c>
      <c r="B20" s="445">
        <v>1539</v>
      </c>
      <c r="C20" s="446">
        <v>407</v>
      </c>
      <c r="D20" s="446">
        <v>2067</v>
      </c>
      <c r="E20" s="446">
        <v>16</v>
      </c>
      <c r="F20" s="446">
        <v>32</v>
      </c>
      <c r="G20" s="446">
        <v>154</v>
      </c>
      <c r="H20" s="446">
        <v>73</v>
      </c>
      <c r="I20" s="446">
        <v>2670</v>
      </c>
      <c r="J20" s="447">
        <v>926</v>
      </c>
      <c r="K20" s="447">
        <v>208</v>
      </c>
      <c r="L20" s="336">
        <v>8092</v>
      </c>
    </row>
    <row r="21" spans="1:12" x14ac:dyDescent="0.2">
      <c r="A21" s="134" t="s">
        <v>583</v>
      </c>
      <c r="B21" s="445">
        <v>1296</v>
      </c>
      <c r="C21" s="446">
        <v>512</v>
      </c>
      <c r="D21" s="446">
        <v>2887</v>
      </c>
      <c r="E21" s="446">
        <v>26</v>
      </c>
      <c r="F21" s="446">
        <v>43</v>
      </c>
      <c r="G21" s="446">
        <v>253</v>
      </c>
      <c r="H21" s="446">
        <v>92</v>
      </c>
      <c r="I21" s="446">
        <v>4385</v>
      </c>
      <c r="J21" s="447">
        <v>1353</v>
      </c>
      <c r="K21" s="447">
        <v>370</v>
      </c>
      <c r="L21" s="336">
        <v>11217</v>
      </c>
    </row>
    <row r="22" spans="1:12" x14ac:dyDescent="0.2">
      <c r="A22" s="134" t="s">
        <v>582</v>
      </c>
      <c r="B22" s="445">
        <v>1154</v>
      </c>
      <c r="C22" s="446">
        <v>532</v>
      </c>
      <c r="D22" s="446">
        <v>2997</v>
      </c>
      <c r="E22" s="446">
        <v>27</v>
      </c>
      <c r="F22" s="446">
        <v>31</v>
      </c>
      <c r="G22" s="446">
        <v>242</v>
      </c>
      <c r="H22" s="446">
        <v>95</v>
      </c>
      <c r="I22" s="446">
        <v>5860</v>
      </c>
      <c r="J22" s="447">
        <v>1808</v>
      </c>
      <c r="K22" s="447">
        <v>427</v>
      </c>
      <c r="L22" s="336">
        <v>13173</v>
      </c>
    </row>
    <row r="23" spans="1:12" x14ac:dyDescent="0.2">
      <c r="A23" s="134" t="s">
        <v>581</v>
      </c>
      <c r="B23" s="445">
        <v>986</v>
      </c>
      <c r="C23" s="446">
        <v>411</v>
      </c>
      <c r="D23" s="446">
        <v>2365</v>
      </c>
      <c r="E23" s="446">
        <v>24</v>
      </c>
      <c r="F23" s="446">
        <v>15</v>
      </c>
      <c r="G23" s="446">
        <v>205</v>
      </c>
      <c r="H23" s="446">
        <v>77</v>
      </c>
      <c r="I23" s="446">
        <v>7400</v>
      </c>
      <c r="J23" s="447">
        <v>2089</v>
      </c>
      <c r="K23" s="447">
        <v>468</v>
      </c>
      <c r="L23" s="336">
        <v>14040</v>
      </c>
    </row>
    <row r="24" spans="1:12" x14ac:dyDescent="0.2">
      <c r="A24" s="134" t="s">
        <v>580</v>
      </c>
      <c r="B24" s="445">
        <v>1103</v>
      </c>
      <c r="C24" s="446">
        <v>378</v>
      </c>
      <c r="D24" s="446">
        <v>1546</v>
      </c>
      <c r="E24" s="446">
        <v>24</v>
      </c>
      <c r="F24" s="446">
        <v>12</v>
      </c>
      <c r="G24" s="446">
        <v>122</v>
      </c>
      <c r="H24" s="446">
        <v>43</v>
      </c>
      <c r="I24" s="446">
        <v>10424</v>
      </c>
      <c r="J24" s="447">
        <v>2952</v>
      </c>
      <c r="K24" s="447">
        <v>508</v>
      </c>
      <c r="L24" s="336">
        <v>17112</v>
      </c>
    </row>
    <row r="25" spans="1:12" ht="13.5" thickBot="1" x14ac:dyDescent="0.25">
      <c r="A25" s="161" t="s">
        <v>1895</v>
      </c>
      <c r="B25" s="448">
        <v>1391</v>
      </c>
      <c r="C25" s="449">
        <v>314</v>
      </c>
      <c r="D25" s="449">
        <v>939</v>
      </c>
      <c r="E25" s="449">
        <v>41</v>
      </c>
      <c r="F25" s="442" t="s">
        <v>1893</v>
      </c>
      <c r="G25" s="449">
        <v>58</v>
      </c>
      <c r="H25" s="449">
        <v>39</v>
      </c>
      <c r="I25" s="449">
        <v>16462</v>
      </c>
      <c r="J25" s="450">
        <v>4914</v>
      </c>
      <c r="K25" s="450">
        <v>790</v>
      </c>
      <c r="L25" s="451">
        <v>24948</v>
      </c>
    </row>
    <row r="26" spans="1:12" ht="13.5" thickBot="1" x14ac:dyDescent="0.25">
      <c r="A26" s="144" t="s">
        <v>115</v>
      </c>
      <c r="B26" s="143">
        <v>22341</v>
      </c>
      <c r="C26" s="452">
        <v>3444</v>
      </c>
      <c r="D26" s="452">
        <v>18127</v>
      </c>
      <c r="E26" s="452">
        <v>1760</v>
      </c>
      <c r="F26" s="452">
        <v>297</v>
      </c>
      <c r="G26" s="452">
        <v>1336</v>
      </c>
      <c r="H26" s="452">
        <v>606</v>
      </c>
      <c r="I26" s="452">
        <v>50731</v>
      </c>
      <c r="J26" s="452">
        <v>15337</v>
      </c>
      <c r="K26" s="453">
        <v>3062</v>
      </c>
      <c r="L26" s="454">
        <v>117041</v>
      </c>
    </row>
    <row r="28" spans="1:12" ht="14.25" x14ac:dyDescent="0.2">
      <c r="A28" s="127" t="s">
        <v>1894</v>
      </c>
    </row>
  </sheetData>
  <pageMargins left="0.59055118110236227" right="0.59055118110236227" top="0.98425196850393704" bottom="0.98425196850393704" header="0.51181102362204722" footer="0.51181102362204722"/>
  <pageSetup paperSize="9" scale="94" orientation="landscape" horizontalDpi="204" verticalDpi="1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5" zoomScaleNormal="85" workbookViewId="0"/>
  </sheetViews>
  <sheetFormatPr defaultRowHeight="12.75" x14ac:dyDescent="0.2"/>
  <cols>
    <col min="1" max="1" width="13" style="127" customWidth="1"/>
    <col min="2" max="2" width="10.140625" style="127" customWidth="1"/>
    <col min="3" max="3" width="10.28515625" style="127" customWidth="1"/>
    <col min="4" max="4" width="7.7109375" style="127" customWidth="1"/>
    <col min="5" max="5" width="10.28515625" style="127" customWidth="1"/>
    <col min="6" max="6" width="7.7109375" style="127" customWidth="1"/>
    <col min="7" max="7" width="10.28515625" style="127" customWidth="1"/>
    <col min="8" max="8" width="7.7109375" style="127" customWidth="1"/>
    <col min="9" max="16384" width="9.140625" style="127"/>
  </cols>
  <sheetData>
    <row r="1" spans="1:8" ht="15.75" x14ac:dyDescent="0.25">
      <c r="A1" s="386" t="s">
        <v>3298</v>
      </c>
      <c r="B1" s="240"/>
      <c r="C1" s="240"/>
      <c r="D1" s="240"/>
      <c r="E1" s="240"/>
      <c r="F1" s="240"/>
      <c r="G1" s="240"/>
      <c r="H1" s="240"/>
    </row>
    <row r="2" spans="1:8" ht="12" customHeight="1" x14ac:dyDescent="0.25">
      <c r="A2" s="386"/>
      <c r="B2" s="240"/>
      <c r="C2" s="240"/>
      <c r="D2" s="240"/>
      <c r="E2" s="240"/>
      <c r="F2" s="240"/>
      <c r="G2" s="240"/>
      <c r="H2" s="240"/>
    </row>
    <row r="3" spans="1:8" ht="15.75" x14ac:dyDescent="0.25">
      <c r="A3" s="386" t="s">
        <v>3301</v>
      </c>
      <c r="B3" s="240"/>
      <c r="C3" s="240"/>
      <c r="D3" s="240"/>
      <c r="E3" s="240"/>
      <c r="F3" s="240"/>
      <c r="G3" s="240"/>
      <c r="H3" s="240"/>
    </row>
    <row r="4" spans="1:8" ht="12" customHeight="1" x14ac:dyDescent="0.25">
      <c r="A4" s="386"/>
      <c r="B4" s="240"/>
      <c r="C4" s="240"/>
      <c r="D4" s="240"/>
      <c r="E4" s="240"/>
      <c r="F4" s="240"/>
      <c r="G4" s="240"/>
      <c r="H4" s="240"/>
    </row>
    <row r="5" spans="1:8" ht="15.75" x14ac:dyDescent="0.25">
      <c r="A5" s="386" t="s">
        <v>3302</v>
      </c>
      <c r="B5" s="240"/>
      <c r="C5" s="240"/>
      <c r="D5" s="240"/>
      <c r="E5" s="240"/>
      <c r="F5" s="240"/>
      <c r="G5" s="240"/>
      <c r="H5" s="240"/>
    </row>
    <row r="6" spans="1:8" ht="13.5" thickBot="1" x14ac:dyDescent="0.25">
      <c r="A6" s="240"/>
      <c r="B6" s="240"/>
      <c r="C6" s="240"/>
      <c r="D6" s="240"/>
      <c r="E6" s="240"/>
      <c r="F6" s="240"/>
      <c r="G6" s="240"/>
      <c r="H6" s="240"/>
    </row>
    <row r="7" spans="1:8" x14ac:dyDescent="0.2">
      <c r="A7" s="991" t="s">
        <v>3028</v>
      </c>
      <c r="B7" s="978" t="s">
        <v>3014</v>
      </c>
      <c r="C7" s="979"/>
      <c r="D7" s="979"/>
      <c r="E7" s="979"/>
      <c r="F7" s="979"/>
      <c r="G7" s="979"/>
      <c r="H7" s="980"/>
    </row>
    <row r="8" spans="1:8" x14ac:dyDescent="0.2">
      <c r="A8" s="992"/>
      <c r="B8" s="994" t="s">
        <v>115</v>
      </c>
      <c r="C8" s="995" t="s">
        <v>3029</v>
      </c>
      <c r="D8" s="996"/>
      <c r="E8" s="996"/>
      <c r="F8" s="996"/>
      <c r="G8" s="996"/>
      <c r="H8" s="997"/>
    </row>
    <row r="9" spans="1:8" ht="13.5" thickBot="1" x14ac:dyDescent="0.25">
      <c r="A9" s="993"/>
      <c r="B9" s="993"/>
      <c r="C9" s="1152" t="s">
        <v>3026</v>
      </c>
      <c r="D9" s="777" t="s">
        <v>2982</v>
      </c>
      <c r="E9" s="1152" t="s">
        <v>3027</v>
      </c>
      <c r="F9" s="777" t="s">
        <v>2982</v>
      </c>
      <c r="G9" s="776" t="s">
        <v>115</v>
      </c>
      <c r="H9" s="777" t="s">
        <v>2982</v>
      </c>
    </row>
    <row r="10" spans="1:8" x14ac:dyDescent="0.2">
      <c r="A10" s="778" t="s">
        <v>3303</v>
      </c>
      <c r="B10" s="779">
        <v>5916942</v>
      </c>
      <c r="C10" s="768">
        <v>1806203</v>
      </c>
      <c r="D10" s="769">
        <v>30.5</v>
      </c>
      <c r="E10" s="768">
        <v>1654948</v>
      </c>
      <c r="F10" s="769">
        <v>28</v>
      </c>
      <c r="G10" s="394">
        <f t="shared" ref="G10:G21" si="0">C10+E10</f>
        <v>3461151</v>
      </c>
      <c r="H10" s="769">
        <v>58.5</v>
      </c>
    </row>
    <row r="11" spans="1:8" x14ac:dyDescent="0.2">
      <c r="A11" s="780" t="s">
        <v>3304</v>
      </c>
      <c r="B11" s="781">
        <v>5918140</v>
      </c>
      <c r="C11" s="770">
        <v>1803231</v>
      </c>
      <c r="D11" s="769">
        <v>30.5</v>
      </c>
      <c r="E11" s="770">
        <v>1654925</v>
      </c>
      <c r="F11" s="769">
        <v>28</v>
      </c>
      <c r="G11" s="401">
        <f t="shared" si="0"/>
        <v>3458156</v>
      </c>
      <c r="H11" s="769">
        <v>58.5</v>
      </c>
    </row>
    <row r="12" spans="1:8" x14ac:dyDescent="0.2">
      <c r="A12" s="780" t="s">
        <v>3305</v>
      </c>
      <c r="B12" s="781">
        <v>5918615</v>
      </c>
      <c r="C12" s="770">
        <v>1795409</v>
      </c>
      <c r="D12" s="769">
        <v>30.3</v>
      </c>
      <c r="E12" s="770">
        <v>1654851</v>
      </c>
      <c r="F12" s="769">
        <v>28</v>
      </c>
      <c r="G12" s="401">
        <f t="shared" si="0"/>
        <v>3450260</v>
      </c>
      <c r="H12" s="769">
        <v>58.3</v>
      </c>
    </row>
    <row r="13" spans="1:8" x14ac:dyDescent="0.2">
      <c r="A13" s="780" t="s">
        <v>3306</v>
      </c>
      <c r="B13" s="781">
        <v>5918165</v>
      </c>
      <c r="C13" s="770">
        <v>1781210</v>
      </c>
      <c r="D13" s="769">
        <v>30.1</v>
      </c>
      <c r="E13" s="770">
        <v>1654136</v>
      </c>
      <c r="F13" s="769">
        <v>27.9</v>
      </c>
      <c r="G13" s="401">
        <f t="shared" si="0"/>
        <v>3435346</v>
      </c>
      <c r="H13" s="769">
        <v>58</v>
      </c>
    </row>
    <row r="14" spans="1:8" x14ac:dyDescent="0.2">
      <c r="A14" s="780" t="s">
        <v>3307</v>
      </c>
      <c r="B14" s="781">
        <v>5918710</v>
      </c>
      <c r="C14" s="770">
        <v>1772082</v>
      </c>
      <c r="D14" s="769">
        <v>29.9</v>
      </c>
      <c r="E14" s="770">
        <v>1654214</v>
      </c>
      <c r="F14" s="769">
        <v>28</v>
      </c>
      <c r="G14" s="401">
        <f t="shared" si="0"/>
        <v>3426296</v>
      </c>
      <c r="H14" s="769">
        <v>57.9</v>
      </c>
    </row>
    <row r="15" spans="1:8" x14ac:dyDescent="0.2">
      <c r="A15" s="780" t="s">
        <v>3308</v>
      </c>
      <c r="B15" s="781">
        <v>5921405</v>
      </c>
      <c r="C15" s="770">
        <v>1760985</v>
      </c>
      <c r="D15" s="769">
        <v>29.7</v>
      </c>
      <c r="E15" s="770">
        <v>1654956</v>
      </c>
      <c r="F15" s="769">
        <v>28</v>
      </c>
      <c r="G15" s="401">
        <f t="shared" si="0"/>
        <v>3415941</v>
      </c>
      <c r="H15" s="769">
        <v>57.7</v>
      </c>
    </row>
    <row r="16" spans="1:8" x14ac:dyDescent="0.2">
      <c r="A16" s="780" t="s">
        <v>3309</v>
      </c>
      <c r="B16" s="781">
        <v>5918382</v>
      </c>
      <c r="C16" s="770">
        <v>1757312</v>
      </c>
      <c r="D16" s="769">
        <v>29.7</v>
      </c>
      <c r="E16" s="770">
        <v>1655833</v>
      </c>
      <c r="F16" s="769">
        <v>28</v>
      </c>
      <c r="G16" s="401">
        <f t="shared" si="0"/>
        <v>3413145</v>
      </c>
      <c r="H16" s="769">
        <v>57.7</v>
      </c>
    </row>
    <row r="17" spans="1:8" x14ac:dyDescent="0.2">
      <c r="A17" s="780" t="s">
        <v>3310</v>
      </c>
      <c r="B17" s="781">
        <v>5920531</v>
      </c>
      <c r="C17" s="770">
        <v>1756536</v>
      </c>
      <c r="D17" s="769">
        <v>29.7</v>
      </c>
      <c r="E17" s="770">
        <v>1657205</v>
      </c>
      <c r="F17" s="769">
        <v>28</v>
      </c>
      <c r="G17" s="401">
        <f t="shared" si="0"/>
        <v>3413741</v>
      </c>
      <c r="H17" s="769">
        <v>57.7</v>
      </c>
    </row>
    <row r="18" spans="1:8" x14ac:dyDescent="0.2">
      <c r="A18" s="780" t="s">
        <v>3311</v>
      </c>
      <c r="B18" s="781">
        <v>5923089</v>
      </c>
      <c r="C18" s="770">
        <v>1729384</v>
      </c>
      <c r="D18" s="769">
        <v>29.2</v>
      </c>
      <c r="E18" s="770">
        <v>1658205</v>
      </c>
      <c r="F18" s="769">
        <v>28</v>
      </c>
      <c r="G18" s="401">
        <f t="shared" si="0"/>
        <v>3387589</v>
      </c>
      <c r="H18" s="769">
        <v>57.2</v>
      </c>
    </row>
    <row r="19" spans="1:8" x14ac:dyDescent="0.2">
      <c r="A19" s="780" t="s">
        <v>3312</v>
      </c>
      <c r="B19" s="781">
        <v>5924318</v>
      </c>
      <c r="C19" s="770">
        <v>1738187</v>
      </c>
      <c r="D19" s="769">
        <v>29.3</v>
      </c>
      <c r="E19" s="770">
        <v>1659532</v>
      </c>
      <c r="F19" s="769">
        <v>28</v>
      </c>
      <c r="G19" s="401">
        <f t="shared" si="0"/>
        <v>3397719</v>
      </c>
      <c r="H19" s="769">
        <v>57.3</v>
      </c>
    </row>
    <row r="20" spans="1:8" x14ac:dyDescent="0.2">
      <c r="A20" s="780" t="s">
        <v>3313</v>
      </c>
      <c r="B20" s="781">
        <v>5925322</v>
      </c>
      <c r="C20" s="770">
        <v>1735057</v>
      </c>
      <c r="D20" s="769">
        <v>29.3</v>
      </c>
      <c r="E20" s="770">
        <v>1660069</v>
      </c>
      <c r="F20" s="769">
        <v>28</v>
      </c>
      <c r="G20" s="401">
        <f t="shared" si="0"/>
        <v>3395126</v>
      </c>
      <c r="H20" s="769">
        <v>57.3</v>
      </c>
    </row>
    <row r="21" spans="1:8" ht="13.5" thickBot="1" x14ac:dyDescent="0.25">
      <c r="A21" s="782" t="s">
        <v>3314</v>
      </c>
      <c r="B21" s="783">
        <v>5918717</v>
      </c>
      <c r="C21" s="772">
        <v>1742967</v>
      </c>
      <c r="D21" s="773">
        <v>29.4</v>
      </c>
      <c r="E21" s="772">
        <v>1660972</v>
      </c>
      <c r="F21" s="773">
        <v>28.1</v>
      </c>
      <c r="G21" s="407">
        <f t="shared" si="0"/>
        <v>3403939</v>
      </c>
      <c r="H21" s="773">
        <v>57.5</v>
      </c>
    </row>
    <row r="22" spans="1:8" ht="13.5" thickBot="1" x14ac:dyDescent="0.25">
      <c r="A22" s="411" t="s">
        <v>600</v>
      </c>
      <c r="B22" s="784">
        <f>IF(B21="",0,AVERAGE(B10:B21))</f>
        <v>5920194.666666667</v>
      </c>
      <c r="C22" s="412">
        <f>IF(C21="",0,AVERAGE(C10:C21))</f>
        <v>1764880.25</v>
      </c>
      <c r="D22" s="775">
        <v>29.8</v>
      </c>
      <c r="E22" s="412">
        <f>IF(E21="",0,AVERAGE(E10:E21))</f>
        <v>1656653.8333333333</v>
      </c>
      <c r="F22" s="775">
        <v>28</v>
      </c>
      <c r="G22" s="412">
        <f>IF(G21="",0,AVERAGE(G10:G21))</f>
        <v>3421534.0833333335</v>
      </c>
      <c r="H22" s="775">
        <v>57.8</v>
      </c>
    </row>
    <row r="23" spans="1:8" x14ac:dyDescent="0.2">
      <c r="A23" s="240"/>
      <c r="B23" s="240"/>
      <c r="C23" s="240"/>
      <c r="D23" s="240"/>
      <c r="E23" s="240"/>
      <c r="F23" s="240"/>
      <c r="G23" s="240"/>
      <c r="H23" s="298"/>
    </row>
    <row r="24" spans="1:8" x14ac:dyDescent="0.2">
      <c r="A24" s="785" t="s">
        <v>3030</v>
      </c>
      <c r="B24" s="240"/>
      <c r="C24" s="240"/>
      <c r="D24" s="240"/>
      <c r="E24" s="240"/>
      <c r="F24" s="240"/>
      <c r="G24" s="240"/>
      <c r="H24" s="240"/>
    </row>
  </sheetData>
  <mergeCells count="4">
    <mergeCell ref="A7:A9"/>
    <mergeCell ref="B7:H7"/>
    <mergeCell ref="B8:B9"/>
    <mergeCell ref="C8:H8"/>
  </mergeCells>
  <pageMargins left="0.78740157480314965" right="0.78740157480314965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5" zoomScaleNormal="85" workbookViewId="0"/>
  </sheetViews>
  <sheetFormatPr defaultRowHeight="12.75" x14ac:dyDescent="0.2"/>
  <cols>
    <col min="1" max="1" width="14.85546875" style="127" customWidth="1"/>
    <col min="2" max="2" width="12.28515625" style="127" customWidth="1"/>
    <col min="3" max="3" width="10.85546875" style="127" customWidth="1"/>
    <col min="4" max="5" width="11.85546875" style="127" customWidth="1"/>
    <col min="6" max="8" width="10.7109375" style="127" customWidth="1"/>
    <col min="9" max="9" width="11.28515625" style="127" customWidth="1"/>
    <col min="10" max="10" width="14.140625" style="127" customWidth="1"/>
    <col min="11" max="11" width="11.42578125" style="127" customWidth="1"/>
    <col min="12" max="16384" width="9.140625" style="127"/>
  </cols>
  <sheetData>
    <row r="1" spans="1:11" ht="15.75" x14ac:dyDescent="0.25">
      <c r="A1" s="214" t="s">
        <v>1861</v>
      </c>
    </row>
    <row r="2" spans="1:11" ht="15.75" x14ac:dyDescent="0.25">
      <c r="A2" s="214"/>
    </row>
    <row r="3" spans="1:11" ht="15.75" x14ac:dyDescent="0.25">
      <c r="A3" s="214" t="s">
        <v>3366</v>
      </c>
    </row>
    <row r="4" spans="1:11" x14ac:dyDescent="0.2">
      <c r="A4" s="213"/>
    </row>
    <row r="5" spans="1:11" ht="15.75" x14ac:dyDescent="0.2">
      <c r="A5" s="1127" t="s">
        <v>3256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</row>
    <row r="6" spans="1:11" ht="12.75" customHeight="1" thickBot="1" x14ac:dyDescent="0.25"/>
    <row r="7" spans="1:11" ht="26.25" thickBot="1" x14ac:dyDescent="0.25">
      <c r="A7" s="436" t="s">
        <v>597</v>
      </c>
      <c r="B7" s="437" t="s">
        <v>1885</v>
      </c>
      <c r="C7" s="245" t="s">
        <v>1886</v>
      </c>
      <c r="D7" s="245" t="s">
        <v>1887</v>
      </c>
      <c r="E7" s="245" t="s">
        <v>80</v>
      </c>
      <c r="F7" s="245" t="s">
        <v>384</v>
      </c>
      <c r="G7" s="245" t="s">
        <v>1888</v>
      </c>
      <c r="H7" s="245" t="s">
        <v>1889</v>
      </c>
      <c r="I7" s="245" t="s">
        <v>1890</v>
      </c>
      <c r="J7" s="439" t="s">
        <v>1891</v>
      </c>
      <c r="K7" s="246" t="s">
        <v>1892</v>
      </c>
    </row>
    <row r="8" spans="1:11" x14ac:dyDescent="0.2">
      <c r="A8" s="472" t="s">
        <v>596</v>
      </c>
      <c r="B8" s="456">
        <v>19.25</v>
      </c>
      <c r="C8" s="442">
        <v>46.743902439024389</v>
      </c>
      <c r="D8" s="442">
        <v>67.262195121951223</v>
      </c>
      <c r="E8" s="442">
        <v>53.458100558659218</v>
      </c>
      <c r="F8" s="442" t="s">
        <v>1893</v>
      </c>
      <c r="G8" s="442">
        <v>162</v>
      </c>
      <c r="H8" s="442" t="s">
        <v>1893</v>
      </c>
      <c r="I8" s="442" t="s">
        <v>1893</v>
      </c>
      <c r="J8" s="457" t="s">
        <v>1893</v>
      </c>
      <c r="K8" s="458" t="s">
        <v>1893</v>
      </c>
    </row>
    <row r="9" spans="1:11" x14ac:dyDescent="0.2">
      <c r="A9" s="473" t="s">
        <v>595</v>
      </c>
      <c r="B9" s="460">
        <v>58.246376811594203</v>
      </c>
      <c r="C9" s="461">
        <v>41.232142857142854</v>
      </c>
      <c r="D9" s="461">
        <v>66</v>
      </c>
      <c r="E9" s="461">
        <v>36.855537720706259</v>
      </c>
      <c r="F9" s="461" t="s">
        <v>1893</v>
      </c>
      <c r="G9" s="461" t="s">
        <v>1893</v>
      </c>
      <c r="H9" s="461" t="s">
        <v>1893</v>
      </c>
      <c r="I9" s="461" t="s">
        <v>1893</v>
      </c>
      <c r="J9" s="462" t="s">
        <v>1893</v>
      </c>
      <c r="K9" s="463" t="s">
        <v>1893</v>
      </c>
    </row>
    <row r="10" spans="1:11" x14ac:dyDescent="0.2">
      <c r="A10" s="134" t="s">
        <v>594</v>
      </c>
      <c r="B10" s="460">
        <v>61.335185185185182</v>
      </c>
      <c r="C10" s="461">
        <v>27.523809523809526</v>
      </c>
      <c r="D10" s="461">
        <v>50.006172839506171</v>
      </c>
      <c r="E10" s="461">
        <v>29.190265486725664</v>
      </c>
      <c r="F10" s="461" t="s">
        <v>1893</v>
      </c>
      <c r="G10" s="461" t="s">
        <v>1893</v>
      </c>
      <c r="H10" s="461">
        <v>366</v>
      </c>
      <c r="I10" s="461" t="s">
        <v>1893</v>
      </c>
      <c r="J10" s="462" t="s">
        <v>1893</v>
      </c>
      <c r="K10" s="463" t="s">
        <v>1893</v>
      </c>
    </row>
    <row r="11" spans="1:11" x14ac:dyDescent="0.2">
      <c r="A11" s="134" t="s">
        <v>593</v>
      </c>
      <c r="B11" s="460">
        <v>49.405548216644647</v>
      </c>
      <c r="C11" s="461">
        <v>26.933333333333334</v>
      </c>
      <c r="D11" s="461">
        <v>44.113821138211385</v>
      </c>
      <c r="E11" s="461">
        <v>28.578512396694215</v>
      </c>
      <c r="F11" s="461">
        <v>82.75</v>
      </c>
      <c r="G11" s="461">
        <v>225.5</v>
      </c>
      <c r="H11" s="461">
        <v>237.75</v>
      </c>
      <c r="I11" s="461">
        <v>23.571428571428573</v>
      </c>
      <c r="J11" s="462">
        <v>5.333333333333333</v>
      </c>
      <c r="K11" s="463">
        <v>16</v>
      </c>
    </row>
    <row r="12" spans="1:11" x14ac:dyDescent="0.2">
      <c r="A12" s="134" t="s">
        <v>592</v>
      </c>
      <c r="B12" s="460">
        <v>61.521367521367523</v>
      </c>
      <c r="C12" s="461">
        <v>55.277777777777779</v>
      </c>
      <c r="D12" s="461">
        <v>43.717241379310344</v>
      </c>
      <c r="E12" s="461" t="s">
        <v>1893</v>
      </c>
      <c r="F12" s="461">
        <v>69.166666666666671</v>
      </c>
      <c r="G12" s="461">
        <v>144.61538461538461</v>
      </c>
      <c r="H12" s="461">
        <v>109.42857142857143</v>
      </c>
      <c r="I12" s="461">
        <v>29.833333333333332</v>
      </c>
      <c r="J12" s="462">
        <v>12.636363636363637</v>
      </c>
      <c r="K12" s="463">
        <v>17</v>
      </c>
    </row>
    <row r="13" spans="1:11" x14ac:dyDescent="0.2">
      <c r="A13" s="134" t="s">
        <v>591</v>
      </c>
      <c r="B13" s="460">
        <v>75.625</v>
      </c>
      <c r="C13" s="461">
        <v>48.833333333333336</v>
      </c>
      <c r="D13" s="461">
        <v>40.133333333333333</v>
      </c>
      <c r="E13" s="461">
        <v>8.6666666666666661</v>
      </c>
      <c r="F13" s="461">
        <v>97.058823529411768</v>
      </c>
      <c r="G13" s="461">
        <v>79.307692307692307</v>
      </c>
      <c r="H13" s="461">
        <v>63.428571428571431</v>
      </c>
      <c r="I13" s="461">
        <v>28.629032258064516</v>
      </c>
      <c r="J13" s="462">
        <v>16.155555555555555</v>
      </c>
      <c r="K13" s="463">
        <v>65.599999999999994</v>
      </c>
    </row>
    <row r="14" spans="1:11" x14ac:dyDescent="0.2">
      <c r="A14" s="134" t="s">
        <v>590</v>
      </c>
      <c r="B14" s="460">
        <v>76.291979226774373</v>
      </c>
      <c r="C14" s="461">
        <v>49.11904761904762</v>
      </c>
      <c r="D14" s="461">
        <v>36.188841201716741</v>
      </c>
      <c r="E14" s="461">
        <v>11.5</v>
      </c>
      <c r="F14" s="461">
        <v>82.78947368421052</v>
      </c>
      <c r="G14" s="461">
        <v>92.222222222222229</v>
      </c>
      <c r="H14" s="461">
        <v>165.125</v>
      </c>
      <c r="I14" s="461">
        <v>40.99</v>
      </c>
      <c r="J14" s="462">
        <v>19.166666666666668</v>
      </c>
      <c r="K14" s="463">
        <v>21.428571428571427</v>
      </c>
    </row>
    <row r="15" spans="1:11" x14ac:dyDescent="0.2">
      <c r="A15" s="134" t="s">
        <v>589</v>
      </c>
      <c r="B15" s="460">
        <v>78.968687872763425</v>
      </c>
      <c r="C15" s="461">
        <v>40.807692307692307</v>
      </c>
      <c r="D15" s="461">
        <v>35.566298342541437</v>
      </c>
      <c r="E15" s="461">
        <v>25.625</v>
      </c>
      <c r="F15" s="461">
        <v>82.461538461538467</v>
      </c>
      <c r="G15" s="461">
        <v>87.92307692307692</v>
      </c>
      <c r="H15" s="461">
        <v>130.55555555555554</v>
      </c>
      <c r="I15" s="461">
        <v>40.725806451612904</v>
      </c>
      <c r="J15" s="462">
        <v>28.80263157894737</v>
      </c>
      <c r="K15" s="463">
        <v>51.75</v>
      </c>
    </row>
    <row r="16" spans="1:11" x14ac:dyDescent="0.2">
      <c r="A16" s="134" t="s">
        <v>588</v>
      </c>
      <c r="B16" s="460">
        <v>91.221605249873804</v>
      </c>
      <c r="C16" s="461">
        <v>52.161764705882355</v>
      </c>
      <c r="D16" s="461">
        <v>35.037181996086105</v>
      </c>
      <c r="E16" s="461">
        <v>25.75</v>
      </c>
      <c r="F16" s="461">
        <v>70.529411764705884</v>
      </c>
      <c r="G16" s="461">
        <v>75.304347826086953</v>
      </c>
      <c r="H16" s="461">
        <v>127.52173913043478</v>
      </c>
      <c r="I16" s="461">
        <v>42.718120805369125</v>
      </c>
      <c r="J16" s="462">
        <v>34.789808917197455</v>
      </c>
      <c r="K16" s="463">
        <v>71.57692307692308</v>
      </c>
    </row>
    <row r="17" spans="1:11" x14ac:dyDescent="0.2">
      <c r="A17" s="134" t="s">
        <v>587</v>
      </c>
      <c r="B17" s="460">
        <v>83.885749385749392</v>
      </c>
      <c r="C17" s="461">
        <v>65.313953488372093</v>
      </c>
      <c r="D17" s="461">
        <v>32.722222222222221</v>
      </c>
      <c r="E17" s="461">
        <v>38.333333333333336</v>
      </c>
      <c r="F17" s="461">
        <v>65.599999999999994</v>
      </c>
      <c r="G17" s="461">
        <v>50.43181818181818</v>
      </c>
      <c r="H17" s="461">
        <v>113.375</v>
      </c>
      <c r="I17" s="461">
        <v>40.124489795918365</v>
      </c>
      <c r="J17" s="462">
        <v>32.418478260869563</v>
      </c>
      <c r="K17" s="463">
        <v>22.829268292682926</v>
      </c>
    </row>
    <row r="18" spans="1:11" x14ac:dyDescent="0.2">
      <c r="A18" s="134" t="s">
        <v>586</v>
      </c>
      <c r="B18" s="460">
        <v>97.006956521739127</v>
      </c>
      <c r="C18" s="461">
        <v>58.361538461538458</v>
      </c>
      <c r="D18" s="461">
        <v>32.610266159695819</v>
      </c>
      <c r="E18" s="461">
        <v>16.428571428571427</v>
      </c>
      <c r="F18" s="461">
        <v>71.333333333333329</v>
      </c>
      <c r="G18" s="461">
        <v>46.539682539682538</v>
      </c>
      <c r="H18" s="461">
        <v>140.64864864864865</v>
      </c>
      <c r="I18" s="461">
        <v>46.619369369369366</v>
      </c>
      <c r="J18" s="462">
        <v>42.471186440677968</v>
      </c>
      <c r="K18" s="463">
        <v>33.428571428571431</v>
      </c>
    </row>
    <row r="19" spans="1:11" x14ac:dyDescent="0.2">
      <c r="A19" s="134" t="s">
        <v>585</v>
      </c>
      <c r="B19" s="460">
        <v>107.26262019230769</v>
      </c>
      <c r="C19" s="461">
        <v>47.621890547263682</v>
      </c>
      <c r="D19" s="461">
        <v>31.070504527813714</v>
      </c>
      <c r="E19" s="461">
        <v>41.545454545454547</v>
      </c>
      <c r="F19" s="461">
        <v>73.44</v>
      </c>
      <c r="G19" s="461">
        <v>60.628865979381445</v>
      </c>
      <c r="H19" s="461">
        <v>110.38095238095238</v>
      </c>
      <c r="I19" s="461">
        <v>46.756610169491523</v>
      </c>
      <c r="J19" s="462">
        <v>46.34228187919463</v>
      </c>
      <c r="K19" s="463">
        <v>27</v>
      </c>
    </row>
    <row r="20" spans="1:11" x14ac:dyDescent="0.2">
      <c r="A20" s="134" t="s">
        <v>584</v>
      </c>
      <c r="B20" s="460">
        <v>132.32878492527615</v>
      </c>
      <c r="C20" s="461">
        <v>45.017199017199019</v>
      </c>
      <c r="D20" s="461">
        <v>30.708756652152879</v>
      </c>
      <c r="E20" s="461">
        <v>23.25</v>
      </c>
      <c r="F20" s="461">
        <v>75.03125</v>
      </c>
      <c r="G20" s="461">
        <v>51.279220779220779</v>
      </c>
      <c r="H20" s="461">
        <v>101.8082191780822</v>
      </c>
      <c r="I20" s="461">
        <v>50.713483146067418</v>
      </c>
      <c r="J20" s="462">
        <v>45.404967602591796</v>
      </c>
      <c r="K20" s="463">
        <v>27.21153846153846</v>
      </c>
    </row>
    <row r="21" spans="1:11" x14ac:dyDescent="0.2">
      <c r="A21" s="134" t="s">
        <v>583</v>
      </c>
      <c r="B21" s="460">
        <v>116.26774691358025</v>
      </c>
      <c r="C21" s="461">
        <v>46.615234375</v>
      </c>
      <c r="D21" s="461">
        <v>29.929684793903707</v>
      </c>
      <c r="E21" s="461">
        <v>25.884615384615383</v>
      </c>
      <c r="F21" s="461">
        <v>77.232558139534888</v>
      </c>
      <c r="G21" s="461">
        <v>59.284584980237156</v>
      </c>
      <c r="H21" s="461">
        <v>56.217391304347828</v>
      </c>
      <c r="I21" s="461">
        <v>47.498517673888259</v>
      </c>
      <c r="J21" s="462">
        <v>47.312638580931264</v>
      </c>
      <c r="K21" s="463">
        <v>24.494594594594595</v>
      </c>
    </row>
    <row r="22" spans="1:11" x14ac:dyDescent="0.2">
      <c r="A22" s="134" t="s">
        <v>582</v>
      </c>
      <c r="B22" s="460">
        <v>103.7313691507799</v>
      </c>
      <c r="C22" s="461">
        <v>42.154135338345867</v>
      </c>
      <c r="D22" s="461">
        <v>29.699032365699033</v>
      </c>
      <c r="E22" s="461">
        <v>27.555555555555557</v>
      </c>
      <c r="F22" s="461">
        <v>76.322580645161295</v>
      </c>
      <c r="G22" s="461">
        <v>64.586776859504127</v>
      </c>
      <c r="H22" s="461">
        <v>94.852631578947367</v>
      </c>
      <c r="I22" s="461">
        <v>46.7</v>
      </c>
      <c r="J22" s="462">
        <v>49.860066371681413</v>
      </c>
      <c r="K22" s="463">
        <v>27.433255269320842</v>
      </c>
    </row>
    <row r="23" spans="1:11" x14ac:dyDescent="0.2">
      <c r="A23" s="134" t="s">
        <v>581</v>
      </c>
      <c r="B23" s="460">
        <v>94.902636916835704</v>
      </c>
      <c r="C23" s="461">
        <v>40.094890510948908</v>
      </c>
      <c r="D23" s="461">
        <v>30.187737843551798</v>
      </c>
      <c r="E23" s="461">
        <v>44.583333333333336</v>
      </c>
      <c r="F23" s="461">
        <v>66.400000000000006</v>
      </c>
      <c r="G23" s="461">
        <v>54.453658536585365</v>
      </c>
      <c r="H23" s="461">
        <v>80.688311688311686</v>
      </c>
      <c r="I23" s="461">
        <v>49.095945945945942</v>
      </c>
      <c r="J23" s="462">
        <v>50.211584490186695</v>
      </c>
      <c r="K23" s="463">
        <v>29.782051282051281</v>
      </c>
    </row>
    <row r="24" spans="1:11" x14ac:dyDescent="0.2">
      <c r="A24" s="134" t="s">
        <v>580</v>
      </c>
      <c r="B24" s="460">
        <v>75.565729827742516</v>
      </c>
      <c r="C24" s="461">
        <v>42.023809523809526</v>
      </c>
      <c r="D24" s="461">
        <v>31.034928848641655</v>
      </c>
      <c r="E24" s="461">
        <v>31.416666666666668</v>
      </c>
      <c r="F24" s="461">
        <v>66.666666666666671</v>
      </c>
      <c r="G24" s="461">
        <v>50.188524590163937</v>
      </c>
      <c r="H24" s="461">
        <v>73.674418604651166</v>
      </c>
      <c r="I24" s="461">
        <v>52.710475825019188</v>
      </c>
      <c r="J24" s="462">
        <v>53.917005420054203</v>
      </c>
      <c r="K24" s="463">
        <v>31.738188976377952</v>
      </c>
    </row>
    <row r="25" spans="1:11" ht="13.5" thickBot="1" x14ac:dyDescent="0.25">
      <c r="A25" s="161" t="s">
        <v>1895</v>
      </c>
      <c r="B25" s="465">
        <v>76.802300503235088</v>
      </c>
      <c r="C25" s="466">
        <v>43.713375796178347</v>
      </c>
      <c r="D25" s="466">
        <v>35.394036208732693</v>
      </c>
      <c r="E25" s="466">
        <v>28.292682926829269</v>
      </c>
      <c r="F25" s="466" t="s">
        <v>1893</v>
      </c>
      <c r="G25" s="466">
        <v>64.068965517241381</v>
      </c>
      <c r="H25" s="466">
        <v>60.820512820512818</v>
      </c>
      <c r="I25" s="466">
        <v>56.673308225003041</v>
      </c>
      <c r="J25" s="467">
        <v>60.215099715099718</v>
      </c>
      <c r="K25" s="468">
        <v>34.449367088607595</v>
      </c>
    </row>
    <row r="26" spans="1:11" ht="13.5" thickBot="1" x14ac:dyDescent="0.25">
      <c r="A26" s="144" t="s">
        <v>115</v>
      </c>
      <c r="B26" s="469">
        <v>88.517120988317444</v>
      </c>
      <c r="C26" s="470">
        <v>44.793844367015097</v>
      </c>
      <c r="D26" s="470">
        <v>32.24775197219617</v>
      </c>
      <c r="E26" s="470">
        <v>36.875568181818181</v>
      </c>
      <c r="F26" s="470">
        <v>75.760942760942754</v>
      </c>
      <c r="G26" s="470">
        <v>59.944610778443113</v>
      </c>
      <c r="H26" s="470">
        <v>94.534653465346537</v>
      </c>
      <c r="I26" s="470">
        <v>51.647966726459167</v>
      </c>
      <c r="J26" s="470">
        <v>52.507270000652021</v>
      </c>
      <c r="K26" s="471">
        <v>30.53004572175049</v>
      </c>
    </row>
    <row r="28" spans="1:11" ht="14.25" x14ac:dyDescent="0.2">
      <c r="A28" s="127" t="s">
        <v>1894</v>
      </c>
    </row>
  </sheetData>
  <mergeCells count="1">
    <mergeCell ref="A5:K5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204" verticalDpi="196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5" zoomScaleNormal="85" workbookViewId="0"/>
  </sheetViews>
  <sheetFormatPr defaultRowHeight="14.25" x14ac:dyDescent="0.2"/>
  <cols>
    <col min="1" max="1" width="20.42578125" style="215" customWidth="1"/>
    <col min="2" max="2" width="21.5703125" style="215" customWidth="1"/>
    <col min="3" max="3" width="18.42578125" style="215" customWidth="1"/>
    <col min="4" max="4" width="11.42578125" style="215" customWidth="1"/>
    <col min="5" max="16384" width="9.140625" style="215"/>
  </cols>
  <sheetData>
    <row r="1" spans="1:4" s="98" customFormat="1" ht="15.75" x14ac:dyDescent="0.25">
      <c r="A1" s="214" t="s">
        <v>1861</v>
      </c>
    </row>
    <row r="2" spans="1:4" s="98" customFormat="1" ht="12" customHeight="1" x14ac:dyDescent="0.25">
      <c r="A2" s="214"/>
    </row>
    <row r="3" spans="1:4" s="127" customFormat="1" ht="15.75" x14ac:dyDescent="0.25">
      <c r="A3" s="214" t="s">
        <v>3366</v>
      </c>
    </row>
    <row r="4" spans="1:4" s="98" customFormat="1" ht="12.75" x14ac:dyDescent="0.2">
      <c r="A4" s="213"/>
      <c r="B4" s="100"/>
      <c r="C4" s="101"/>
    </row>
    <row r="5" spans="1:4" s="127" customFormat="1" ht="15.75" x14ac:dyDescent="0.25">
      <c r="A5" s="153" t="s">
        <v>3367</v>
      </c>
    </row>
    <row r="6" spans="1:4" ht="15" thickBot="1" x14ac:dyDescent="0.25"/>
    <row r="7" spans="1:4" ht="39" thickBot="1" x14ac:dyDescent="0.25">
      <c r="A7" s="221" t="s">
        <v>113</v>
      </c>
      <c r="B7" s="220" t="s">
        <v>3362</v>
      </c>
      <c r="C7" s="220" t="s">
        <v>3363</v>
      </c>
      <c r="D7" s="219" t="s">
        <v>1096</v>
      </c>
    </row>
    <row r="8" spans="1:4" x14ac:dyDescent="0.2">
      <c r="A8" s="209" t="s">
        <v>121</v>
      </c>
      <c r="B8" s="218">
        <v>13798</v>
      </c>
      <c r="C8" s="217">
        <v>3693</v>
      </c>
      <c r="D8" s="206">
        <f t="shared" ref="D8:D22" si="0">C8/B8*100</f>
        <v>26.764748514277432</v>
      </c>
    </row>
    <row r="9" spans="1:4" x14ac:dyDescent="0.2">
      <c r="A9" s="228" t="s">
        <v>123</v>
      </c>
      <c r="B9" s="236">
        <v>12363</v>
      </c>
      <c r="C9" s="237">
        <v>4624</v>
      </c>
      <c r="D9" s="231">
        <f t="shared" si="0"/>
        <v>37.401925099085979</v>
      </c>
    </row>
    <row r="10" spans="1:4" x14ac:dyDescent="0.2">
      <c r="A10" s="228" t="s">
        <v>124</v>
      </c>
      <c r="B10" s="236">
        <v>6164</v>
      </c>
      <c r="C10" s="237">
        <v>1061</v>
      </c>
      <c r="D10" s="231">
        <f t="shared" si="0"/>
        <v>17.212848799480856</v>
      </c>
    </row>
    <row r="11" spans="1:4" x14ac:dyDescent="0.2">
      <c r="A11" s="228" t="s">
        <v>125</v>
      </c>
      <c r="B11" s="236">
        <v>7690</v>
      </c>
      <c r="C11" s="237">
        <v>2621</v>
      </c>
      <c r="D11" s="231">
        <f t="shared" si="0"/>
        <v>34.083224967490246</v>
      </c>
    </row>
    <row r="12" spans="1:4" x14ac:dyDescent="0.2">
      <c r="A12" s="228" t="s">
        <v>126</v>
      </c>
      <c r="B12" s="236">
        <v>3197</v>
      </c>
      <c r="C12" s="237">
        <v>664</v>
      </c>
      <c r="D12" s="231">
        <f t="shared" si="0"/>
        <v>20.769471379418206</v>
      </c>
    </row>
    <row r="13" spans="1:4" x14ac:dyDescent="0.2">
      <c r="A13" s="228" t="s">
        <v>127</v>
      </c>
      <c r="B13" s="236">
        <v>11219</v>
      </c>
      <c r="C13" s="237">
        <v>1717</v>
      </c>
      <c r="D13" s="231">
        <f t="shared" si="0"/>
        <v>15.304394331045549</v>
      </c>
    </row>
    <row r="14" spans="1:4" x14ac:dyDescent="0.2">
      <c r="A14" s="228" t="s">
        <v>128</v>
      </c>
      <c r="B14" s="236">
        <v>4575</v>
      </c>
      <c r="C14" s="237">
        <v>922</v>
      </c>
      <c r="D14" s="231">
        <f t="shared" si="0"/>
        <v>20.153005464480874</v>
      </c>
    </row>
    <row r="15" spans="1:4" x14ac:dyDescent="0.2">
      <c r="A15" s="228" t="s">
        <v>129</v>
      </c>
      <c r="B15" s="236">
        <v>5705</v>
      </c>
      <c r="C15" s="237">
        <v>1364</v>
      </c>
      <c r="D15" s="231">
        <f t="shared" si="0"/>
        <v>23.908851884312007</v>
      </c>
    </row>
    <row r="16" spans="1:4" x14ac:dyDescent="0.2">
      <c r="A16" s="228" t="s">
        <v>130</v>
      </c>
      <c r="B16" s="236">
        <v>10402</v>
      </c>
      <c r="C16" s="237">
        <v>3770</v>
      </c>
      <c r="D16" s="231">
        <f t="shared" si="0"/>
        <v>36.243030186502594</v>
      </c>
    </row>
    <row r="17" spans="1:4" x14ac:dyDescent="0.2">
      <c r="A17" s="228" t="s">
        <v>131</v>
      </c>
      <c r="B17" s="236">
        <v>8469</v>
      </c>
      <c r="C17" s="237">
        <v>3020</v>
      </c>
      <c r="D17" s="231">
        <f t="shared" si="0"/>
        <v>35.659463927264142</v>
      </c>
    </row>
    <row r="18" spans="1:4" x14ac:dyDescent="0.2">
      <c r="A18" s="228" t="s">
        <v>132</v>
      </c>
      <c r="B18" s="236">
        <v>10357</v>
      </c>
      <c r="C18" s="237">
        <v>952</v>
      </c>
      <c r="D18" s="231">
        <f t="shared" si="0"/>
        <v>9.1918509220816826</v>
      </c>
    </row>
    <row r="19" spans="1:4" x14ac:dyDescent="0.2">
      <c r="A19" s="228" t="s">
        <v>133</v>
      </c>
      <c r="B19" s="236">
        <v>6323</v>
      </c>
      <c r="C19" s="237">
        <v>1597</v>
      </c>
      <c r="D19" s="231">
        <f t="shared" si="0"/>
        <v>25.25699826031947</v>
      </c>
    </row>
    <row r="20" spans="1:4" x14ac:dyDescent="0.2">
      <c r="A20" s="228" t="s">
        <v>134</v>
      </c>
      <c r="B20" s="236">
        <v>14491</v>
      </c>
      <c r="C20" s="237">
        <v>2747</v>
      </c>
      <c r="D20" s="231">
        <f t="shared" si="0"/>
        <v>18.956593747843488</v>
      </c>
    </row>
    <row r="21" spans="1:4" ht="15" thickBot="1" x14ac:dyDescent="0.25">
      <c r="A21" s="232" t="s">
        <v>135</v>
      </c>
      <c r="B21" s="238">
        <v>10328</v>
      </c>
      <c r="C21" s="239">
        <v>1416</v>
      </c>
      <c r="D21" s="235">
        <f t="shared" si="0"/>
        <v>13.710302091402014</v>
      </c>
    </row>
    <row r="22" spans="1:4" ht="15" thickBot="1" x14ac:dyDescent="0.25">
      <c r="A22" s="205" t="s">
        <v>115</v>
      </c>
      <c r="B22" s="216">
        <f>SUM(B8:B21)</f>
        <v>125081</v>
      </c>
      <c r="C22" s="216">
        <f>SUM(C8:C21)</f>
        <v>30168</v>
      </c>
      <c r="D22" s="203">
        <f t="shared" si="0"/>
        <v>24.118771036368432</v>
      </c>
    </row>
    <row r="25" spans="1:4" ht="15.75" x14ac:dyDescent="0.25">
      <c r="A25" s="153" t="s">
        <v>3368</v>
      </c>
    </row>
    <row r="26" spans="1:4" ht="15" thickBot="1" x14ac:dyDescent="0.25"/>
    <row r="27" spans="1:4" ht="39" thickBot="1" x14ac:dyDescent="0.25">
      <c r="A27" s="221" t="s">
        <v>113</v>
      </c>
      <c r="B27" s="220" t="s">
        <v>3364</v>
      </c>
      <c r="C27" s="220" t="s">
        <v>3365</v>
      </c>
      <c r="D27" s="219" t="s">
        <v>1096</v>
      </c>
    </row>
    <row r="28" spans="1:4" x14ac:dyDescent="0.2">
      <c r="A28" s="209" t="s">
        <v>121</v>
      </c>
      <c r="B28" s="218">
        <v>14485</v>
      </c>
      <c r="C28" s="217">
        <v>4380</v>
      </c>
      <c r="D28" s="206">
        <f t="shared" ref="D28:D42" si="1">C28/B28*100</f>
        <v>30.238177424922334</v>
      </c>
    </row>
    <row r="29" spans="1:4" x14ac:dyDescent="0.2">
      <c r="A29" s="228" t="s">
        <v>123</v>
      </c>
      <c r="B29" s="236">
        <v>12786</v>
      </c>
      <c r="C29" s="237">
        <v>5047</v>
      </c>
      <c r="D29" s="231">
        <f t="shared" si="1"/>
        <v>39.472860941654936</v>
      </c>
    </row>
    <row r="30" spans="1:4" x14ac:dyDescent="0.2">
      <c r="A30" s="228" t="s">
        <v>124</v>
      </c>
      <c r="B30" s="236">
        <v>6860</v>
      </c>
      <c r="C30" s="237">
        <v>1757</v>
      </c>
      <c r="D30" s="231">
        <f t="shared" si="1"/>
        <v>25.612244897959187</v>
      </c>
    </row>
    <row r="31" spans="1:4" x14ac:dyDescent="0.2">
      <c r="A31" s="228" t="s">
        <v>125</v>
      </c>
      <c r="B31" s="236">
        <v>6046</v>
      </c>
      <c r="C31" s="237">
        <v>977</v>
      </c>
      <c r="D31" s="231">
        <f t="shared" si="1"/>
        <v>16.159444260668209</v>
      </c>
    </row>
    <row r="32" spans="1:4" x14ac:dyDescent="0.2">
      <c r="A32" s="228" t="s">
        <v>126</v>
      </c>
      <c r="B32" s="236">
        <v>3677</v>
      </c>
      <c r="C32" s="237">
        <v>1144</v>
      </c>
      <c r="D32" s="231">
        <f t="shared" si="1"/>
        <v>31.112319825945061</v>
      </c>
    </row>
    <row r="33" spans="1:4" x14ac:dyDescent="0.2">
      <c r="A33" s="228" t="s">
        <v>127</v>
      </c>
      <c r="B33" s="236">
        <v>11504</v>
      </c>
      <c r="C33" s="237">
        <v>2002</v>
      </c>
      <c r="D33" s="231">
        <f t="shared" si="1"/>
        <v>17.402642559109875</v>
      </c>
    </row>
    <row r="34" spans="1:4" x14ac:dyDescent="0.2">
      <c r="A34" s="228" t="s">
        <v>128</v>
      </c>
      <c r="B34" s="236">
        <v>5410</v>
      </c>
      <c r="C34" s="237">
        <v>1757</v>
      </c>
      <c r="D34" s="231">
        <f t="shared" si="1"/>
        <v>32.476894639556377</v>
      </c>
    </row>
    <row r="35" spans="1:4" x14ac:dyDescent="0.2">
      <c r="A35" s="228" t="s">
        <v>129</v>
      </c>
      <c r="B35" s="236">
        <v>6312</v>
      </c>
      <c r="C35" s="237">
        <v>1971</v>
      </c>
      <c r="D35" s="231">
        <f t="shared" si="1"/>
        <v>31.226235741444867</v>
      </c>
    </row>
    <row r="36" spans="1:4" x14ac:dyDescent="0.2">
      <c r="A36" s="228" t="s">
        <v>130</v>
      </c>
      <c r="B36" s="236">
        <v>8047</v>
      </c>
      <c r="C36" s="237">
        <v>1415</v>
      </c>
      <c r="D36" s="231">
        <f t="shared" si="1"/>
        <v>17.584192866906921</v>
      </c>
    </row>
    <row r="37" spans="1:4" x14ac:dyDescent="0.2">
      <c r="A37" s="228" t="s">
        <v>131</v>
      </c>
      <c r="B37" s="236">
        <v>7357</v>
      </c>
      <c r="C37" s="237">
        <v>1908</v>
      </c>
      <c r="D37" s="231">
        <f t="shared" si="1"/>
        <v>25.934484164741061</v>
      </c>
    </row>
    <row r="38" spans="1:4" x14ac:dyDescent="0.2">
      <c r="A38" s="228" t="s">
        <v>132</v>
      </c>
      <c r="B38" s="236">
        <v>12566</v>
      </c>
      <c r="C38" s="237">
        <v>3161</v>
      </c>
      <c r="D38" s="231">
        <f t="shared" si="1"/>
        <v>25.155180646188125</v>
      </c>
    </row>
    <row r="39" spans="1:4" x14ac:dyDescent="0.2">
      <c r="A39" s="228" t="s">
        <v>133</v>
      </c>
      <c r="B39" s="236">
        <v>6475</v>
      </c>
      <c r="C39" s="237">
        <v>1749</v>
      </c>
      <c r="D39" s="231">
        <f t="shared" si="1"/>
        <v>27.011583011583014</v>
      </c>
    </row>
    <row r="40" spans="1:4" x14ac:dyDescent="0.2">
      <c r="A40" s="228" t="s">
        <v>134</v>
      </c>
      <c r="B40" s="236">
        <v>12703</v>
      </c>
      <c r="C40" s="237">
        <v>959</v>
      </c>
      <c r="D40" s="231">
        <f t="shared" si="1"/>
        <v>7.5493977800519554</v>
      </c>
    </row>
    <row r="41" spans="1:4" ht="15" thickBot="1" x14ac:dyDescent="0.25">
      <c r="A41" s="232" t="s">
        <v>135</v>
      </c>
      <c r="B41" s="238">
        <v>10853</v>
      </c>
      <c r="C41" s="239">
        <v>1941</v>
      </c>
      <c r="D41" s="235">
        <f t="shared" si="1"/>
        <v>17.884455910808072</v>
      </c>
    </row>
    <row r="42" spans="1:4" ht="15" thickBot="1" x14ac:dyDescent="0.25">
      <c r="A42" s="205" t="s">
        <v>115</v>
      </c>
      <c r="B42" s="216">
        <f>SUM(B28:B41)</f>
        <v>125081</v>
      </c>
      <c r="C42" s="216">
        <f>SUM(C28:C41)</f>
        <v>30168</v>
      </c>
      <c r="D42" s="203">
        <f t="shared" si="1"/>
        <v>24.118771036368432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="85" zoomScaleNormal="85" workbookViewId="0"/>
  </sheetViews>
  <sheetFormatPr defaultRowHeight="12.75" x14ac:dyDescent="0.2"/>
  <cols>
    <col min="1" max="1" width="20.5703125" style="421" customWidth="1"/>
    <col min="2" max="10" width="18.140625" style="421" customWidth="1"/>
    <col min="11" max="13" width="14.42578125" style="421" customWidth="1"/>
    <col min="14" max="14" width="18.140625" style="421" customWidth="1"/>
    <col min="15" max="15" width="14.5703125" style="421" customWidth="1"/>
    <col min="16" max="16" width="18.5703125" style="421" customWidth="1"/>
    <col min="17" max="17" width="14.5703125" style="421" customWidth="1"/>
    <col min="18" max="18" width="9.140625" style="421"/>
    <col min="19" max="20" width="11.85546875" style="421" customWidth="1"/>
    <col min="21" max="16384" width="9.140625" style="421"/>
  </cols>
  <sheetData>
    <row r="1" spans="1:19" s="475" customFormat="1" ht="15.75" x14ac:dyDescent="0.25">
      <c r="A1" s="474" t="s">
        <v>1861</v>
      </c>
    </row>
    <row r="2" spans="1:19" s="475" customFormat="1" ht="12" customHeight="1" x14ac:dyDescent="0.25">
      <c r="A2" s="474"/>
    </row>
    <row r="3" spans="1:19" s="475" customFormat="1" ht="15.75" x14ac:dyDescent="0.25">
      <c r="A3" s="214" t="s">
        <v>3372</v>
      </c>
    </row>
    <row r="4" spans="1:19" s="475" customFormat="1" x14ac:dyDescent="0.2">
      <c r="A4" s="476"/>
      <c r="B4" s="477"/>
    </row>
    <row r="5" spans="1:19" s="240" customFormat="1" ht="15" x14ac:dyDescent="0.25">
      <c r="A5" s="478" t="s">
        <v>3369</v>
      </c>
    </row>
    <row r="6" spans="1:19" s="240" customFormat="1" ht="12.75" customHeight="1" thickBot="1" x14ac:dyDescent="0.3">
      <c r="A6" s="479"/>
    </row>
    <row r="7" spans="1:19" ht="13.5" customHeight="1" thickBot="1" x14ac:dyDescent="0.3">
      <c r="A7" s="1131" t="s">
        <v>113</v>
      </c>
      <c r="B7" s="1128" t="s">
        <v>1896</v>
      </c>
      <c r="C7" s="1129"/>
      <c r="D7" s="1129"/>
      <c r="E7" s="1130"/>
      <c r="F7" s="1128" t="s">
        <v>1897</v>
      </c>
      <c r="G7" s="1129"/>
      <c r="H7" s="1129"/>
      <c r="I7" s="1130"/>
      <c r="J7" s="35"/>
      <c r="K7" s="35"/>
      <c r="L7" s="35"/>
      <c r="M7" s="35"/>
    </row>
    <row r="8" spans="1:19" ht="32.25" customHeight="1" thickBot="1" x14ac:dyDescent="0.3">
      <c r="A8" s="1132"/>
      <c r="B8" s="480" t="s">
        <v>1898</v>
      </c>
      <c r="C8" s="481" t="s">
        <v>1899</v>
      </c>
      <c r="D8" s="481" t="s">
        <v>1900</v>
      </c>
      <c r="E8" s="482" t="s">
        <v>1901</v>
      </c>
      <c r="F8" s="480" t="s">
        <v>1898</v>
      </c>
      <c r="G8" s="481" t="s">
        <v>1899</v>
      </c>
      <c r="H8" s="481" t="s">
        <v>1900</v>
      </c>
      <c r="I8" s="482" t="s">
        <v>1901</v>
      </c>
      <c r="J8" s="35"/>
      <c r="K8" s="35"/>
      <c r="L8" s="35"/>
      <c r="M8" s="35"/>
      <c r="S8" s="483"/>
    </row>
    <row r="9" spans="1:19" ht="13.5" customHeight="1" x14ac:dyDescent="0.25">
      <c r="A9" s="428" t="s">
        <v>121</v>
      </c>
      <c r="B9" s="484">
        <v>47426</v>
      </c>
      <c r="C9" s="395">
        <v>912578</v>
      </c>
      <c r="D9" s="395">
        <v>12899792.280000001</v>
      </c>
      <c r="E9" s="396">
        <v>21416543.130000003</v>
      </c>
      <c r="F9" s="484">
        <v>130781</v>
      </c>
      <c r="G9" s="395">
        <v>6639521</v>
      </c>
      <c r="H9" s="395">
        <v>56958174.710000008</v>
      </c>
      <c r="I9" s="396">
        <v>105311184.25</v>
      </c>
      <c r="J9" s="35"/>
      <c r="K9" s="35"/>
      <c r="L9" s="35"/>
      <c r="M9" s="35"/>
    </row>
    <row r="10" spans="1:19" ht="13.5" customHeight="1" x14ac:dyDescent="0.25">
      <c r="A10" s="432" t="s">
        <v>123</v>
      </c>
      <c r="B10" s="485">
        <v>89922</v>
      </c>
      <c r="C10" s="402">
        <v>3198972</v>
      </c>
      <c r="D10" s="402">
        <v>67459475.909999982</v>
      </c>
      <c r="E10" s="403">
        <v>68204171.419999987</v>
      </c>
      <c r="F10" s="485">
        <v>57675</v>
      </c>
      <c r="G10" s="402">
        <v>2916097.3</v>
      </c>
      <c r="H10" s="402">
        <v>61677304.629999988</v>
      </c>
      <c r="I10" s="403">
        <v>54204212.959999993</v>
      </c>
      <c r="J10" s="35"/>
      <c r="K10" s="35"/>
      <c r="L10" s="35"/>
      <c r="M10" s="35"/>
    </row>
    <row r="11" spans="1:19" ht="13.5" customHeight="1" x14ac:dyDescent="0.25">
      <c r="A11" s="432" t="s">
        <v>124</v>
      </c>
      <c r="B11" s="485">
        <v>44502</v>
      </c>
      <c r="C11" s="402">
        <v>1665800</v>
      </c>
      <c r="D11" s="402">
        <v>34920972.969999999</v>
      </c>
      <c r="E11" s="403">
        <v>35968646.360000007</v>
      </c>
      <c r="F11" s="485">
        <v>65306</v>
      </c>
      <c r="G11" s="402">
        <v>3582718</v>
      </c>
      <c r="H11" s="402">
        <v>73817199.399999991</v>
      </c>
      <c r="I11" s="403">
        <v>66851815.620000012</v>
      </c>
      <c r="J11" s="35"/>
      <c r="K11" s="35"/>
      <c r="L11" s="35"/>
      <c r="M11" s="35"/>
    </row>
    <row r="12" spans="1:19" ht="13.5" customHeight="1" x14ac:dyDescent="0.25">
      <c r="A12" s="432" t="s">
        <v>125</v>
      </c>
      <c r="B12" s="485">
        <v>4638</v>
      </c>
      <c r="C12" s="402">
        <v>200761</v>
      </c>
      <c r="D12" s="402">
        <v>4247833.83</v>
      </c>
      <c r="E12" s="403">
        <v>4103095.29</v>
      </c>
      <c r="F12" s="485">
        <v>110421</v>
      </c>
      <c r="G12" s="402">
        <v>9264725</v>
      </c>
      <c r="H12" s="402">
        <v>85040861.160000011</v>
      </c>
      <c r="I12" s="403">
        <v>108135603.78</v>
      </c>
      <c r="J12" s="35"/>
      <c r="K12" s="35"/>
      <c r="L12" s="35"/>
      <c r="M12" s="35"/>
    </row>
    <row r="13" spans="1:19" ht="13.5" customHeight="1" x14ac:dyDescent="0.25">
      <c r="A13" s="432" t="s">
        <v>126</v>
      </c>
      <c r="B13" s="485">
        <v>0</v>
      </c>
      <c r="C13" s="402">
        <v>0</v>
      </c>
      <c r="D13" s="402">
        <v>0</v>
      </c>
      <c r="E13" s="403">
        <v>0</v>
      </c>
      <c r="F13" s="485">
        <v>64837</v>
      </c>
      <c r="G13" s="402">
        <v>2663703</v>
      </c>
      <c r="H13" s="402">
        <v>54876733.339999989</v>
      </c>
      <c r="I13" s="403">
        <v>52628015.20000001</v>
      </c>
      <c r="J13" s="35"/>
      <c r="K13" s="35"/>
      <c r="L13" s="35"/>
      <c r="M13" s="35"/>
    </row>
    <row r="14" spans="1:19" ht="13.5" customHeight="1" x14ac:dyDescent="0.25">
      <c r="A14" s="432" t="s">
        <v>127</v>
      </c>
      <c r="B14" s="485">
        <v>21269</v>
      </c>
      <c r="C14" s="402">
        <v>872918</v>
      </c>
      <c r="D14" s="402">
        <v>17948321.879999999</v>
      </c>
      <c r="E14" s="403">
        <v>18108597.610000003</v>
      </c>
      <c r="F14" s="485">
        <v>163075</v>
      </c>
      <c r="G14" s="402">
        <v>9254219</v>
      </c>
      <c r="H14" s="402">
        <v>114428691.91999999</v>
      </c>
      <c r="I14" s="403">
        <v>124857925.86000001</v>
      </c>
      <c r="J14" s="35"/>
      <c r="K14" s="35"/>
      <c r="L14" s="35"/>
      <c r="M14" s="35"/>
    </row>
    <row r="15" spans="1:19" ht="13.5" customHeight="1" x14ac:dyDescent="0.25">
      <c r="A15" s="432" t="s">
        <v>128</v>
      </c>
      <c r="B15" s="485">
        <v>37962</v>
      </c>
      <c r="C15" s="402">
        <v>1182932</v>
      </c>
      <c r="D15" s="402">
        <v>24779541.559999999</v>
      </c>
      <c r="E15" s="403">
        <v>25522942.879999999</v>
      </c>
      <c r="F15" s="485">
        <v>59082</v>
      </c>
      <c r="G15" s="402">
        <v>2939985</v>
      </c>
      <c r="H15" s="402">
        <v>61065834.250000007</v>
      </c>
      <c r="I15" s="403">
        <v>56538286.519999988</v>
      </c>
      <c r="J15" s="35"/>
      <c r="K15" s="35"/>
      <c r="L15" s="35"/>
      <c r="M15" s="35"/>
    </row>
    <row r="16" spans="1:19" ht="13.5" customHeight="1" x14ac:dyDescent="0.25">
      <c r="A16" s="432" t="s">
        <v>129</v>
      </c>
      <c r="B16" s="485">
        <v>26646</v>
      </c>
      <c r="C16" s="402">
        <v>735033</v>
      </c>
      <c r="D16" s="402">
        <v>15167938.58</v>
      </c>
      <c r="E16" s="403">
        <v>16713957.939999999</v>
      </c>
      <c r="F16" s="485">
        <v>86991</v>
      </c>
      <c r="G16" s="402">
        <v>6577443.2000000002</v>
      </c>
      <c r="H16" s="402">
        <v>68584039.799999997</v>
      </c>
      <c r="I16" s="403">
        <v>81637770.400000006</v>
      </c>
      <c r="J16" s="35"/>
      <c r="K16" s="35"/>
      <c r="L16" s="35"/>
      <c r="M16" s="35"/>
    </row>
    <row r="17" spans="1:13" ht="13.5" customHeight="1" x14ac:dyDescent="0.25">
      <c r="A17" s="432" t="s">
        <v>130</v>
      </c>
      <c r="B17" s="485">
        <v>27854</v>
      </c>
      <c r="C17" s="402">
        <v>1315013</v>
      </c>
      <c r="D17" s="402">
        <v>26832315.079999998</v>
      </c>
      <c r="E17" s="403">
        <v>25125394.579999998</v>
      </c>
      <c r="F17" s="485">
        <v>73807</v>
      </c>
      <c r="G17" s="402">
        <v>2822229.6</v>
      </c>
      <c r="H17" s="402">
        <v>60482990.370000005</v>
      </c>
      <c r="I17" s="403">
        <v>53422477.950000003</v>
      </c>
      <c r="J17" s="35"/>
      <c r="K17" s="35"/>
      <c r="L17" s="35"/>
      <c r="M17" s="35"/>
    </row>
    <row r="18" spans="1:13" ht="13.5" customHeight="1" x14ac:dyDescent="0.25">
      <c r="A18" s="432" t="s">
        <v>131</v>
      </c>
      <c r="B18" s="485">
        <v>20507</v>
      </c>
      <c r="C18" s="402">
        <v>708178.5</v>
      </c>
      <c r="D18" s="402">
        <v>14898840.16</v>
      </c>
      <c r="E18" s="403">
        <v>15345807.310000002</v>
      </c>
      <c r="F18" s="485">
        <v>81242</v>
      </c>
      <c r="G18" s="402">
        <v>3574876</v>
      </c>
      <c r="H18" s="402">
        <v>75304043.719999999</v>
      </c>
      <c r="I18" s="403">
        <v>66378239.579999998</v>
      </c>
      <c r="J18" s="35"/>
      <c r="K18" s="35"/>
      <c r="L18" s="35"/>
      <c r="M18" s="35"/>
    </row>
    <row r="19" spans="1:13" ht="13.5" customHeight="1" x14ac:dyDescent="0.25">
      <c r="A19" s="432" t="s">
        <v>132</v>
      </c>
      <c r="B19" s="485">
        <v>44619</v>
      </c>
      <c r="C19" s="402">
        <v>1627458</v>
      </c>
      <c r="D19" s="402">
        <v>34500309.609999992</v>
      </c>
      <c r="E19" s="403">
        <v>35507971.559999995</v>
      </c>
      <c r="F19" s="485">
        <v>166413</v>
      </c>
      <c r="G19" s="402">
        <v>7773905.5999999996</v>
      </c>
      <c r="H19" s="402">
        <v>107697565.97</v>
      </c>
      <c r="I19" s="403">
        <v>117228726.88</v>
      </c>
      <c r="J19" s="35"/>
      <c r="K19" s="35"/>
      <c r="L19" s="35"/>
      <c r="M19" s="35"/>
    </row>
    <row r="20" spans="1:13" ht="13.5" customHeight="1" x14ac:dyDescent="0.25">
      <c r="A20" s="432" t="s">
        <v>133</v>
      </c>
      <c r="B20" s="485">
        <v>41380</v>
      </c>
      <c r="C20" s="402">
        <v>1492468</v>
      </c>
      <c r="D20" s="402">
        <v>31430552.009999998</v>
      </c>
      <c r="E20" s="403">
        <v>30978316.389999997</v>
      </c>
      <c r="F20" s="485">
        <v>82901</v>
      </c>
      <c r="G20" s="402">
        <v>2884892</v>
      </c>
      <c r="H20" s="402">
        <v>61561699.529999994</v>
      </c>
      <c r="I20" s="403">
        <v>55067385.459999993</v>
      </c>
      <c r="J20" s="35"/>
      <c r="K20" s="35"/>
      <c r="L20" s="35"/>
      <c r="M20" s="35"/>
    </row>
    <row r="21" spans="1:13" ht="13.5" customHeight="1" x14ac:dyDescent="0.25">
      <c r="A21" s="432" t="s">
        <v>134</v>
      </c>
      <c r="B21" s="485">
        <v>103546</v>
      </c>
      <c r="C21" s="402">
        <v>2647445</v>
      </c>
      <c r="D21" s="402">
        <v>56487130.910000004</v>
      </c>
      <c r="E21" s="403">
        <v>58011758.210000001</v>
      </c>
      <c r="F21" s="485">
        <v>48684</v>
      </c>
      <c r="G21" s="402">
        <v>5399487.1799999997</v>
      </c>
      <c r="H21" s="402">
        <v>37175123.609999999</v>
      </c>
      <c r="I21" s="403">
        <v>50032890.259999998</v>
      </c>
      <c r="J21" s="35"/>
      <c r="K21" s="35"/>
      <c r="L21" s="35"/>
      <c r="M21" s="35"/>
    </row>
    <row r="22" spans="1:13" ht="13.5" customHeight="1" thickBot="1" x14ac:dyDescent="0.3">
      <c r="A22" s="486" t="s">
        <v>135</v>
      </c>
      <c r="B22" s="487">
        <v>43371</v>
      </c>
      <c r="C22" s="408">
        <v>1292510</v>
      </c>
      <c r="D22" s="408">
        <v>26961667.879999999</v>
      </c>
      <c r="E22" s="409">
        <v>27770538.190000001</v>
      </c>
      <c r="F22" s="487">
        <v>71799</v>
      </c>
      <c r="G22" s="408">
        <v>3083921</v>
      </c>
      <c r="H22" s="408">
        <v>65813858.93</v>
      </c>
      <c r="I22" s="409">
        <v>60378739.680000015</v>
      </c>
      <c r="J22" s="35"/>
      <c r="K22" s="35"/>
      <c r="L22" s="35"/>
      <c r="M22" s="35"/>
    </row>
    <row r="23" spans="1:13" ht="13.5" customHeight="1" thickBot="1" x14ac:dyDescent="0.3">
      <c r="A23" s="411" t="s">
        <v>115</v>
      </c>
      <c r="B23" s="488">
        <v>553642</v>
      </c>
      <c r="C23" s="413">
        <v>17852066.5</v>
      </c>
      <c r="D23" s="413">
        <v>368534692.65999997</v>
      </c>
      <c r="E23" s="414">
        <v>382777740.86999995</v>
      </c>
      <c r="F23" s="488">
        <v>1263014</v>
      </c>
      <c r="G23" s="413">
        <v>69377722.879999995</v>
      </c>
      <c r="H23" s="413">
        <v>984484121.33999991</v>
      </c>
      <c r="I23" s="414">
        <v>1052673274.4000002</v>
      </c>
      <c r="J23" s="35"/>
      <c r="K23" s="35"/>
      <c r="L23" s="35"/>
      <c r="M23" s="35"/>
    </row>
    <row r="24" spans="1:13" ht="15" x14ac:dyDescent="0.25">
      <c r="J24" s="35"/>
      <c r="K24" s="35"/>
      <c r="L24" s="35"/>
      <c r="M24" s="35"/>
    </row>
    <row r="26" spans="1:13" ht="15" x14ac:dyDescent="0.25">
      <c r="A26" s="478" t="s">
        <v>3370</v>
      </c>
    </row>
    <row r="27" spans="1:13" ht="12.75" customHeight="1" thickBot="1" x14ac:dyDescent="0.3">
      <c r="A27" s="479"/>
    </row>
    <row r="28" spans="1:13" ht="13.5" thickBot="1" x14ac:dyDescent="0.25">
      <c r="A28" s="1131" t="s">
        <v>113</v>
      </c>
      <c r="B28" s="1128" t="s">
        <v>1902</v>
      </c>
      <c r="C28" s="1129"/>
      <c r="D28" s="1129"/>
      <c r="E28" s="1130"/>
      <c r="F28" s="1128" t="s">
        <v>1903</v>
      </c>
      <c r="G28" s="1129"/>
      <c r="H28" s="1129"/>
      <c r="I28" s="1130"/>
    </row>
    <row r="29" spans="1:13" ht="32.25" customHeight="1" thickBot="1" x14ac:dyDescent="0.25">
      <c r="A29" s="1132"/>
      <c r="B29" s="480" t="s">
        <v>1898</v>
      </c>
      <c r="C29" s="481" t="s">
        <v>1899</v>
      </c>
      <c r="D29" s="481" t="s">
        <v>1900</v>
      </c>
      <c r="E29" s="482" t="s">
        <v>1901</v>
      </c>
      <c r="F29" s="480" t="s">
        <v>1898</v>
      </c>
      <c r="G29" s="481" t="s">
        <v>1899</v>
      </c>
      <c r="H29" s="481" t="s">
        <v>1900</v>
      </c>
      <c r="I29" s="482" t="s">
        <v>1901</v>
      </c>
    </row>
    <row r="30" spans="1:13" ht="13.5" customHeight="1" x14ac:dyDescent="0.2">
      <c r="A30" s="428" t="s">
        <v>121</v>
      </c>
      <c r="B30" s="484">
        <v>74934</v>
      </c>
      <c r="C30" s="395">
        <v>1186858</v>
      </c>
      <c r="D30" s="395">
        <v>109664110.12</v>
      </c>
      <c r="E30" s="396">
        <v>122573475.39</v>
      </c>
      <c r="F30" s="484">
        <v>7095</v>
      </c>
      <c r="G30" s="395">
        <v>702201</v>
      </c>
      <c r="H30" s="395">
        <v>39661015.810000002</v>
      </c>
      <c r="I30" s="396">
        <v>43083909.579999998</v>
      </c>
    </row>
    <row r="31" spans="1:13" ht="13.5" customHeight="1" x14ac:dyDescent="0.2">
      <c r="A31" s="432" t="s">
        <v>123</v>
      </c>
      <c r="B31" s="485">
        <v>80493</v>
      </c>
      <c r="C31" s="402">
        <v>2917689</v>
      </c>
      <c r="D31" s="402">
        <v>212564047.67999998</v>
      </c>
      <c r="E31" s="403">
        <v>235270475.65000004</v>
      </c>
      <c r="F31" s="485">
        <v>8970</v>
      </c>
      <c r="G31" s="402">
        <v>838510</v>
      </c>
      <c r="H31" s="402">
        <v>53723884.019999996</v>
      </c>
      <c r="I31" s="403">
        <v>59096143.620000005</v>
      </c>
    </row>
    <row r="32" spans="1:13" ht="13.5" customHeight="1" x14ac:dyDescent="0.2">
      <c r="A32" s="432" t="s">
        <v>124</v>
      </c>
      <c r="B32" s="485">
        <v>47106</v>
      </c>
      <c r="C32" s="402">
        <v>1440898</v>
      </c>
      <c r="D32" s="402">
        <v>97780887.989999995</v>
      </c>
      <c r="E32" s="403">
        <v>108708407.29000002</v>
      </c>
      <c r="F32" s="485">
        <v>1655</v>
      </c>
      <c r="G32" s="402">
        <v>185633</v>
      </c>
      <c r="H32" s="402">
        <v>10573824.809999999</v>
      </c>
      <c r="I32" s="403">
        <v>11619398.58</v>
      </c>
    </row>
    <row r="33" spans="1:9" ht="13.5" customHeight="1" x14ac:dyDescent="0.2">
      <c r="A33" s="432" t="s">
        <v>125</v>
      </c>
      <c r="B33" s="485">
        <v>35264</v>
      </c>
      <c r="C33" s="402">
        <v>1212386</v>
      </c>
      <c r="D33" s="402">
        <v>87222490.780000001</v>
      </c>
      <c r="E33" s="403">
        <v>97079869.600000009</v>
      </c>
      <c r="F33" s="485">
        <v>1571</v>
      </c>
      <c r="G33" s="402">
        <v>99327</v>
      </c>
      <c r="H33" s="402">
        <v>6092950.3900000006</v>
      </c>
      <c r="I33" s="403">
        <v>6686101.120000001</v>
      </c>
    </row>
    <row r="34" spans="1:9" ht="13.5" customHeight="1" x14ac:dyDescent="0.2">
      <c r="A34" s="432" t="s">
        <v>126</v>
      </c>
      <c r="B34" s="485">
        <v>25139</v>
      </c>
      <c r="C34" s="402">
        <v>825170</v>
      </c>
      <c r="D34" s="402">
        <v>57318770.240000002</v>
      </c>
      <c r="E34" s="403">
        <v>63914364.82</v>
      </c>
      <c r="F34" s="485">
        <v>1512</v>
      </c>
      <c r="G34" s="402">
        <v>155671</v>
      </c>
      <c r="H34" s="402">
        <v>9129389.5100000016</v>
      </c>
      <c r="I34" s="403">
        <v>10027041.02</v>
      </c>
    </row>
    <row r="35" spans="1:9" ht="13.5" customHeight="1" x14ac:dyDescent="0.2">
      <c r="A35" s="432" t="s">
        <v>127</v>
      </c>
      <c r="B35" s="485">
        <v>56081</v>
      </c>
      <c r="C35" s="402">
        <v>1238957</v>
      </c>
      <c r="D35" s="402">
        <v>107412999.03</v>
      </c>
      <c r="E35" s="403">
        <v>120534739.21000001</v>
      </c>
      <c r="F35" s="485">
        <v>1945</v>
      </c>
      <c r="G35" s="402">
        <v>171150</v>
      </c>
      <c r="H35" s="402">
        <v>10144946.26</v>
      </c>
      <c r="I35" s="403">
        <v>11146814.68</v>
      </c>
    </row>
    <row r="36" spans="1:9" ht="13.5" customHeight="1" x14ac:dyDescent="0.2">
      <c r="A36" s="432" t="s">
        <v>128</v>
      </c>
      <c r="B36" s="485">
        <v>41861</v>
      </c>
      <c r="C36" s="402">
        <v>957378</v>
      </c>
      <c r="D36" s="402">
        <v>84694438.539999992</v>
      </c>
      <c r="E36" s="403">
        <v>95288279.129999995</v>
      </c>
      <c r="F36" s="485">
        <v>1426</v>
      </c>
      <c r="G36" s="402">
        <v>117818</v>
      </c>
      <c r="H36" s="402">
        <v>6873289.5499999998</v>
      </c>
      <c r="I36" s="403">
        <v>7637564.5300000003</v>
      </c>
    </row>
    <row r="37" spans="1:9" ht="13.5" customHeight="1" x14ac:dyDescent="0.2">
      <c r="A37" s="432" t="s">
        <v>129</v>
      </c>
      <c r="B37" s="485">
        <v>28647</v>
      </c>
      <c r="C37" s="402">
        <v>780515</v>
      </c>
      <c r="D37" s="402">
        <v>65999153.369999997</v>
      </c>
      <c r="E37" s="403">
        <v>73677024.859999999</v>
      </c>
      <c r="F37" s="485">
        <v>1014</v>
      </c>
      <c r="G37" s="402">
        <v>103474</v>
      </c>
      <c r="H37" s="402">
        <v>6109489.46</v>
      </c>
      <c r="I37" s="403">
        <v>6720439</v>
      </c>
    </row>
    <row r="38" spans="1:9" ht="13.5" customHeight="1" x14ac:dyDescent="0.2">
      <c r="A38" s="432" t="s">
        <v>130</v>
      </c>
      <c r="B38" s="485">
        <v>35532</v>
      </c>
      <c r="C38" s="402">
        <v>1093286</v>
      </c>
      <c r="D38" s="402">
        <v>86941266.99000001</v>
      </c>
      <c r="E38" s="403">
        <v>97004529.909999982</v>
      </c>
      <c r="F38" s="485">
        <v>837</v>
      </c>
      <c r="G38" s="402">
        <v>80308</v>
      </c>
      <c r="H38" s="402">
        <v>4868205.82</v>
      </c>
      <c r="I38" s="403">
        <v>5345222.05</v>
      </c>
    </row>
    <row r="39" spans="1:9" ht="13.5" customHeight="1" x14ac:dyDescent="0.2">
      <c r="A39" s="432" t="s">
        <v>131</v>
      </c>
      <c r="B39" s="485">
        <v>32296</v>
      </c>
      <c r="C39" s="402">
        <v>1129713</v>
      </c>
      <c r="D39" s="402">
        <v>81268313.039999992</v>
      </c>
      <c r="E39" s="403">
        <v>90591985.86999999</v>
      </c>
      <c r="F39" s="485">
        <v>950</v>
      </c>
      <c r="G39" s="402">
        <v>122068</v>
      </c>
      <c r="H39" s="402">
        <v>6853607.4900000002</v>
      </c>
      <c r="I39" s="403">
        <v>7540394.8700000001</v>
      </c>
    </row>
    <row r="40" spans="1:9" ht="13.5" customHeight="1" x14ac:dyDescent="0.2">
      <c r="A40" s="432" t="s">
        <v>132</v>
      </c>
      <c r="B40" s="485">
        <v>54329</v>
      </c>
      <c r="C40" s="402">
        <v>1435168</v>
      </c>
      <c r="D40" s="402">
        <v>114965497.10000001</v>
      </c>
      <c r="E40" s="403">
        <v>128651242.30000001</v>
      </c>
      <c r="F40" s="485">
        <v>2472</v>
      </c>
      <c r="G40" s="402">
        <v>183963</v>
      </c>
      <c r="H40" s="402">
        <v>11133959.940000001</v>
      </c>
      <c r="I40" s="403">
        <v>12225505.920000002</v>
      </c>
    </row>
    <row r="41" spans="1:9" ht="13.5" customHeight="1" x14ac:dyDescent="0.2">
      <c r="A41" s="432" t="s">
        <v>133</v>
      </c>
      <c r="B41" s="485">
        <v>24747</v>
      </c>
      <c r="C41" s="402">
        <v>636700</v>
      </c>
      <c r="D41" s="402">
        <v>48044781.829999998</v>
      </c>
      <c r="E41" s="403">
        <v>53626910.459999993</v>
      </c>
      <c r="F41" s="485">
        <v>1419</v>
      </c>
      <c r="G41" s="402">
        <v>133352</v>
      </c>
      <c r="H41" s="402">
        <v>7744553.8200000003</v>
      </c>
      <c r="I41" s="403">
        <v>8697249.8499999996</v>
      </c>
    </row>
    <row r="42" spans="1:9" ht="13.5" customHeight="1" x14ac:dyDescent="0.2">
      <c r="A42" s="432" t="s">
        <v>134</v>
      </c>
      <c r="B42" s="485">
        <v>44493</v>
      </c>
      <c r="C42" s="402">
        <v>988366</v>
      </c>
      <c r="D42" s="402">
        <v>78787944.270000011</v>
      </c>
      <c r="E42" s="403">
        <v>88054083.019999996</v>
      </c>
      <c r="F42" s="485">
        <v>1009</v>
      </c>
      <c r="G42" s="402">
        <v>83214</v>
      </c>
      <c r="H42" s="402">
        <v>5035964.8600000003</v>
      </c>
      <c r="I42" s="403">
        <v>5599663.5300000003</v>
      </c>
    </row>
    <row r="43" spans="1:9" ht="13.5" customHeight="1" thickBot="1" x14ac:dyDescent="0.25">
      <c r="A43" s="486" t="s">
        <v>135</v>
      </c>
      <c r="B43" s="487">
        <v>38534</v>
      </c>
      <c r="C43" s="408">
        <v>1071506</v>
      </c>
      <c r="D43" s="408">
        <v>84731392.840000004</v>
      </c>
      <c r="E43" s="409">
        <v>94288199.219999999</v>
      </c>
      <c r="F43" s="487">
        <v>1041</v>
      </c>
      <c r="G43" s="408">
        <v>95708</v>
      </c>
      <c r="H43" s="408">
        <v>5510598.1200000001</v>
      </c>
      <c r="I43" s="409">
        <v>6053918.2699999996</v>
      </c>
    </row>
    <row r="44" spans="1:9" ht="13.5" customHeight="1" thickBot="1" x14ac:dyDescent="0.25">
      <c r="A44" s="411" t="s">
        <v>115</v>
      </c>
      <c r="B44" s="488">
        <v>619456</v>
      </c>
      <c r="C44" s="413">
        <v>16914590</v>
      </c>
      <c r="D44" s="413">
        <v>1317396093.8199997</v>
      </c>
      <c r="E44" s="414">
        <v>1469263586.73</v>
      </c>
      <c r="F44" s="488">
        <v>32916</v>
      </c>
      <c r="G44" s="413">
        <v>3072397</v>
      </c>
      <c r="H44" s="413">
        <v>183455679.86000004</v>
      </c>
      <c r="I44" s="414">
        <v>201479366.62000003</v>
      </c>
    </row>
    <row r="47" spans="1:9" ht="15" x14ac:dyDescent="0.25">
      <c r="A47" s="478" t="s">
        <v>3371</v>
      </c>
    </row>
    <row r="48" spans="1:9" ht="12.75" customHeight="1" thickBot="1" x14ac:dyDescent="0.3">
      <c r="A48" s="479"/>
    </row>
    <row r="49" spans="1:9" ht="12.75" customHeight="1" thickBot="1" x14ac:dyDescent="0.3">
      <c r="A49" s="1131" t="s">
        <v>113</v>
      </c>
      <c r="B49" s="1133" t="s">
        <v>1904</v>
      </c>
      <c r="C49" s="1134"/>
      <c r="D49" s="1133" t="s">
        <v>1905</v>
      </c>
      <c r="E49" s="1134"/>
      <c r="F49" s="35"/>
      <c r="G49" s="35"/>
      <c r="H49" s="35"/>
      <c r="I49" s="35"/>
    </row>
    <row r="50" spans="1:9" ht="32.25" customHeight="1" thickBot="1" x14ac:dyDescent="0.3">
      <c r="A50" s="1132"/>
      <c r="B50" s="489" t="s">
        <v>1906</v>
      </c>
      <c r="C50" s="482" t="s">
        <v>1899</v>
      </c>
      <c r="D50" s="489" t="s">
        <v>1906</v>
      </c>
      <c r="E50" s="482" t="s">
        <v>1899</v>
      </c>
      <c r="F50" s="35"/>
      <c r="G50" s="35"/>
      <c r="H50" s="35"/>
      <c r="I50" s="35"/>
    </row>
    <row r="51" spans="1:9" ht="13.5" customHeight="1" x14ac:dyDescent="0.25">
      <c r="A51" s="428" t="s">
        <v>121</v>
      </c>
      <c r="B51" s="398">
        <v>41537</v>
      </c>
      <c r="C51" s="396">
        <v>0</v>
      </c>
      <c r="D51" s="398">
        <v>23086</v>
      </c>
      <c r="E51" s="396">
        <v>0</v>
      </c>
      <c r="F51" s="35"/>
      <c r="G51" s="35"/>
      <c r="H51" s="35"/>
      <c r="I51" s="35"/>
    </row>
    <row r="52" spans="1:9" ht="13.5" customHeight="1" x14ac:dyDescent="0.25">
      <c r="A52" s="432" t="s">
        <v>123</v>
      </c>
      <c r="B52" s="401">
        <v>23117</v>
      </c>
      <c r="C52" s="403">
        <v>0</v>
      </c>
      <c r="D52" s="401">
        <v>2512</v>
      </c>
      <c r="E52" s="403">
        <v>0</v>
      </c>
      <c r="F52" s="35"/>
      <c r="G52" s="35"/>
      <c r="H52" s="35"/>
      <c r="I52" s="35"/>
    </row>
    <row r="53" spans="1:9" ht="13.5" customHeight="1" x14ac:dyDescent="0.25">
      <c r="A53" s="432" t="s">
        <v>124</v>
      </c>
      <c r="B53" s="401">
        <v>24509</v>
      </c>
      <c r="C53" s="403">
        <v>534</v>
      </c>
      <c r="D53" s="401">
        <v>7082</v>
      </c>
      <c r="E53" s="403">
        <v>512</v>
      </c>
      <c r="F53" s="35"/>
      <c r="G53" s="35"/>
      <c r="H53" s="35"/>
      <c r="I53" s="35"/>
    </row>
    <row r="54" spans="1:9" ht="13.5" customHeight="1" x14ac:dyDescent="0.25">
      <c r="A54" s="432" t="s">
        <v>125</v>
      </c>
      <c r="B54" s="401">
        <v>9683</v>
      </c>
      <c r="C54" s="403">
        <v>0</v>
      </c>
      <c r="D54" s="401">
        <v>9843</v>
      </c>
      <c r="E54" s="403">
        <v>10226</v>
      </c>
      <c r="F54" s="35"/>
      <c r="G54" s="35"/>
      <c r="H54" s="35"/>
      <c r="I54" s="35"/>
    </row>
    <row r="55" spans="1:9" ht="13.5" customHeight="1" x14ac:dyDescent="0.25">
      <c r="A55" s="432" t="s">
        <v>126</v>
      </c>
      <c r="B55" s="401">
        <v>16541</v>
      </c>
      <c r="C55" s="403">
        <v>0</v>
      </c>
      <c r="D55" s="401">
        <v>0</v>
      </c>
      <c r="E55" s="403">
        <v>0</v>
      </c>
      <c r="F55" s="35"/>
      <c r="G55" s="35"/>
      <c r="H55" s="35"/>
      <c r="I55" s="35"/>
    </row>
    <row r="56" spans="1:9" ht="13.5" customHeight="1" x14ac:dyDescent="0.25">
      <c r="A56" s="432" t="s">
        <v>127</v>
      </c>
      <c r="B56" s="401">
        <v>22340</v>
      </c>
      <c r="C56" s="403">
        <v>2939</v>
      </c>
      <c r="D56" s="401">
        <v>22723</v>
      </c>
      <c r="E56" s="403">
        <v>4927</v>
      </c>
      <c r="F56" s="35"/>
      <c r="G56" s="35"/>
      <c r="H56" s="35"/>
      <c r="I56" s="35"/>
    </row>
    <row r="57" spans="1:9" ht="13.5" customHeight="1" x14ac:dyDescent="0.25">
      <c r="A57" s="432" t="s">
        <v>128</v>
      </c>
      <c r="B57" s="401">
        <v>17410</v>
      </c>
      <c r="C57" s="403">
        <v>0</v>
      </c>
      <c r="D57" s="401">
        <v>786</v>
      </c>
      <c r="E57" s="403">
        <v>0</v>
      </c>
      <c r="F57" s="35"/>
      <c r="G57" s="35"/>
      <c r="H57" s="35"/>
      <c r="I57" s="35"/>
    </row>
    <row r="58" spans="1:9" ht="13.5" customHeight="1" x14ac:dyDescent="0.25">
      <c r="A58" s="432" t="s">
        <v>129</v>
      </c>
      <c r="B58" s="401">
        <v>23287</v>
      </c>
      <c r="C58" s="403">
        <v>0</v>
      </c>
      <c r="D58" s="401">
        <v>0</v>
      </c>
      <c r="E58" s="403">
        <v>0</v>
      </c>
      <c r="F58" s="35"/>
      <c r="G58" s="35"/>
      <c r="H58" s="35"/>
      <c r="I58" s="35"/>
    </row>
    <row r="59" spans="1:9" ht="13.5" customHeight="1" x14ac:dyDescent="0.25">
      <c r="A59" s="432" t="s">
        <v>130</v>
      </c>
      <c r="B59" s="401">
        <v>12873</v>
      </c>
      <c r="C59" s="403">
        <v>0</v>
      </c>
      <c r="D59" s="401">
        <v>5871</v>
      </c>
      <c r="E59" s="403">
        <v>343</v>
      </c>
      <c r="F59" s="35"/>
      <c r="G59" s="35"/>
      <c r="H59" s="35"/>
      <c r="I59" s="35"/>
    </row>
    <row r="60" spans="1:9" ht="13.5" customHeight="1" x14ac:dyDescent="0.25">
      <c r="A60" s="432" t="s">
        <v>131</v>
      </c>
      <c r="B60" s="401">
        <v>23128</v>
      </c>
      <c r="C60" s="403">
        <v>8708</v>
      </c>
      <c r="D60" s="401">
        <v>1734</v>
      </c>
      <c r="E60" s="403">
        <v>4313</v>
      </c>
      <c r="F60" s="35"/>
      <c r="G60" s="35"/>
      <c r="H60" s="35"/>
      <c r="I60" s="35"/>
    </row>
    <row r="61" spans="1:9" ht="13.5" customHeight="1" x14ac:dyDescent="0.25">
      <c r="A61" s="432" t="s">
        <v>132</v>
      </c>
      <c r="B61" s="401">
        <v>43023</v>
      </c>
      <c r="C61" s="403">
        <v>7331</v>
      </c>
      <c r="D61" s="401">
        <v>246</v>
      </c>
      <c r="E61" s="403">
        <v>6418</v>
      </c>
      <c r="F61" s="35"/>
      <c r="G61" s="35"/>
      <c r="H61" s="35"/>
      <c r="I61" s="35"/>
    </row>
    <row r="62" spans="1:9" ht="13.5" customHeight="1" x14ac:dyDescent="0.25">
      <c r="A62" s="432" t="s">
        <v>133</v>
      </c>
      <c r="B62" s="401">
        <v>12718</v>
      </c>
      <c r="C62" s="403">
        <v>0</v>
      </c>
      <c r="D62" s="401">
        <v>3209</v>
      </c>
      <c r="E62" s="403">
        <v>0</v>
      </c>
      <c r="F62" s="35"/>
      <c r="G62" s="35"/>
      <c r="H62" s="35"/>
      <c r="I62" s="35"/>
    </row>
    <row r="63" spans="1:9" ht="13.5" customHeight="1" x14ac:dyDescent="0.25">
      <c r="A63" s="432" t="s">
        <v>134</v>
      </c>
      <c r="B63" s="401">
        <v>18104</v>
      </c>
      <c r="C63" s="403">
        <v>1940</v>
      </c>
      <c r="D63" s="401">
        <v>550</v>
      </c>
      <c r="E63" s="403">
        <v>0</v>
      </c>
      <c r="F63" s="35"/>
      <c r="G63" s="35"/>
      <c r="H63" s="35"/>
      <c r="I63" s="35"/>
    </row>
    <row r="64" spans="1:9" ht="13.5" customHeight="1" thickBot="1" x14ac:dyDescent="0.3">
      <c r="A64" s="486" t="s">
        <v>135</v>
      </c>
      <c r="B64" s="405">
        <v>20966</v>
      </c>
      <c r="C64" s="409">
        <v>2690</v>
      </c>
      <c r="D64" s="405">
        <v>3913</v>
      </c>
      <c r="E64" s="409">
        <v>1158</v>
      </c>
      <c r="F64" s="35"/>
      <c r="G64" s="35"/>
      <c r="H64" s="35"/>
      <c r="I64" s="35"/>
    </row>
    <row r="65" spans="1:9" ht="13.5" customHeight="1" thickBot="1" x14ac:dyDescent="0.3">
      <c r="A65" s="411" t="s">
        <v>115</v>
      </c>
      <c r="B65" s="412">
        <v>309236</v>
      </c>
      <c r="C65" s="414">
        <v>24142</v>
      </c>
      <c r="D65" s="412">
        <v>81555</v>
      </c>
      <c r="E65" s="414">
        <v>27897</v>
      </c>
      <c r="F65" s="35"/>
      <c r="G65" s="35"/>
      <c r="H65" s="35"/>
      <c r="I65" s="35"/>
    </row>
  </sheetData>
  <mergeCells count="9">
    <mergeCell ref="F7:I7"/>
    <mergeCell ref="A28:A29"/>
    <mergeCell ref="B28:E28"/>
    <mergeCell ref="F28:I28"/>
    <mergeCell ref="A49:A50"/>
    <mergeCell ref="B49:C49"/>
    <mergeCell ref="D49:E49"/>
    <mergeCell ref="A7:A8"/>
    <mergeCell ref="B7:E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5" zoomScaleNormal="85" workbookViewId="0"/>
  </sheetViews>
  <sheetFormatPr defaultRowHeight="14.25" x14ac:dyDescent="0.2"/>
  <cols>
    <col min="1" max="1" width="64.5703125" style="906" customWidth="1"/>
    <col min="2" max="4" width="20.7109375" style="906" customWidth="1"/>
    <col min="5" max="16384" width="9.140625" style="906"/>
  </cols>
  <sheetData>
    <row r="1" spans="1:4" s="98" customFormat="1" ht="15.75" x14ac:dyDescent="0.25">
      <c r="A1" s="214" t="s">
        <v>1861</v>
      </c>
    </row>
    <row r="2" spans="1:4" s="98" customFormat="1" ht="12" customHeight="1" x14ac:dyDescent="0.25">
      <c r="A2" s="214"/>
    </row>
    <row r="3" spans="1:4" s="98" customFormat="1" ht="15.75" x14ac:dyDescent="0.25">
      <c r="A3" s="214" t="s">
        <v>3373</v>
      </c>
    </row>
    <row r="5" spans="1:4" ht="15.75" x14ac:dyDescent="0.25">
      <c r="A5" s="927" t="s">
        <v>3258</v>
      </c>
    </row>
    <row r="6" spans="1:4" ht="15" thickBot="1" x14ac:dyDescent="0.25">
      <c r="B6" s="926"/>
      <c r="C6" s="926"/>
      <c r="D6" s="926"/>
    </row>
    <row r="7" spans="1:4" ht="26.25" thickBot="1" x14ac:dyDescent="0.25">
      <c r="A7" s="925" t="s">
        <v>3204</v>
      </c>
      <c r="B7" s="924" t="s">
        <v>3203</v>
      </c>
      <c r="C7" s="923" t="s">
        <v>3202</v>
      </c>
      <c r="D7" s="922" t="s">
        <v>1094</v>
      </c>
    </row>
    <row r="8" spans="1:4" ht="13.5" customHeight="1" x14ac:dyDescent="0.2">
      <c r="A8" s="921" t="s">
        <v>439</v>
      </c>
      <c r="B8" s="920">
        <v>691692</v>
      </c>
      <c r="C8" s="919">
        <v>1300509.848</v>
      </c>
      <c r="D8" s="918">
        <v>396416</v>
      </c>
    </row>
    <row r="9" spans="1:4" ht="13.5" customHeight="1" x14ac:dyDescent="0.2">
      <c r="A9" s="917" t="s">
        <v>441</v>
      </c>
      <c r="B9" s="916">
        <v>320764</v>
      </c>
      <c r="C9" s="915">
        <v>1432877.6470000001</v>
      </c>
      <c r="D9" s="914">
        <v>155493</v>
      </c>
    </row>
    <row r="10" spans="1:4" ht="13.5" customHeight="1" x14ac:dyDescent="0.2">
      <c r="A10" s="917" t="s">
        <v>443</v>
      </c>
      <c r="B10" s="916">
        <v>181343</v>
      </c>
      <c r="C10" s="915">
        <v>1142448.2279999999</v>
      </c>
      <c r="D10" s="914">
        <v>48869</v>
      </c>
    </row>
    <row r="11" spans="1:4" ht="13.5" customHeight="1" x14ac:dyDescent="0.2">
      <c r="A11" s="917" t="s">
        <v>3196</v>
      </c>
      <c r="B11" s="916">
        <v>1830771</v>
      </c>
      <c r="C11" s="915">
        <v>1483001.3740000001</v>
      </c>
      <c r="D11" s="914">
        <v>12559</v>
      </c>
    </row>
    <row r="12" spans="1:4" ht="13.5" customHeight="1" x14ac:dyDescent="0.2">
      <c r="A12" s="917" t="s">
        <v>3194</v>
      </c>
      <c r="B12" s="916">
        <v>4050</v>
      </c>
      <c r="C12" s="915">
        <v>17983.307000000001</v>
      </c>
      <c r="D12" s="914">
        <v>895</v>
      </c>
    </row>
    <row r="13" spans="1:4" ht="13.5" customHeight="1" x14ac:dyDescent="0.2">
      <c r="A13" s="917" t="s">
        <v>3192</v>
      </c>
      <c r="B13" s="916">
        <v>122926</v>
      </c>
      <c r="C13" s="915">
        <v>30083.670999999998</v>
      </c>
      <c r="D13" s="914">
        <v>11575</v>
      </c>
    </row>
    <row r="14" spans="1:4" ht="13.5" customHeight="1" x14ac:dyDescent="0.2">
      <c r="A14" s="917" t="s">
        <v>3190</v>
      </c>
      <c r="B14" s="916">
        <v>52082</v>
      </c>
      <c r="C14" s="915">
        <v>101247.408</v>
      </c>
      <c r="D14" s="914">
        <v>13638</v>
      </c>
    </row>
    <row r="15" spans="1:4" ht="13.5" customHeight="1" x14ac:dyDescent="0.2">
      <c r="A15" s="917" t="s">
        <v>452</v>
      </c>
      <c r="B15" s="916">
        <v>205692</v>
      </c>
      <c r="C15" s="915">
        <v>232646.46299999999</v>
      </c>
      <c r="D15" s="914">
        <v>64939</v>
      </c>
    </row>
    <row r="16" spans="1:4" ht="13.5" customHeight="1" x14ac:dyDescent="0.2">
      <c r="A16" s="917" t="s">
        <v>454</v>
      </c>
      <c r="B16" s="916">
        <v>3130</v>
      </c>
      <c r="C16" s="915">
        <v>18461.800999999999</v>
      </c>
      <c r="D16" s="914">
        <v>1717</v>
      </c>
    </row>
    <row r="17" spans="1:4" ht="13.5" customHeight="1" x14ac:dyDescent="0.2">
      <c r="A17" s="917" t="s">
        <v>456</v>
      </c>
      <c r="B17" s="916">
        <v>48876</v>
      </c>
      <c r="C17" s="915">
        <v>40799.370000000003</v>
      </c>
      <c r="D17" s="914">
        <v>1392</v>
      </c>
    </row>
    <row r="18" spans="1:4" ht="13.5" customHeight="1" x14ac:dyDescent="0.2">
      <c r="A18" s="917" t="s">
        <v>458</v>
      </c>
      <c r="B18" s="916">
        <v>489429</v>
      </c>
      <c r="C18" s="915">
        <v>324368.87400000001</v>
      </c>
      <c r="D18" s="914">
        <v>437287</v>
      </c>
    </row>
    <row r="19" spans="1:4" ht="13.5" customHeight="1" x14ac:dyDescent="0.2">
      <c r="A19" s="917" t="s">
        <v>3185</v>
      </c>
      <c r="B19" s="916">
        <v>664090</v>
      </c>
      <c r="C19" s="915">
        <v>3636795.2740000002</v>
      </c>
      <c r="D19" s="914">
        <v>8604</v>
      </c>
    </row>
    <row r="20" spans="1:4" ht="13.5" customHeight="1" x14ac:dyDescent="0.2">
      <c r="A20" s="917" t="s">
        <v>3201</v>
      </c>
      <c r="B20" s="916">
        <v>241295</v>
      </c>
      <c r="C20" s="915">
        <v>82040.3</v>
      </c>
      <c r="D20" s="914">
        <v>91910</v>
      </c>
    </row>
    <row r="21" spans="1:4" ht="13.5" customHeight="1" x14ac:dyDescent="0.2">
      <c r="A21" s="917" t="s">
        <v>462</v>
      </c>
      <c r="B21" s="916">
        <v>17505</v>
      </c>
      <c r="C21" s="915">
        <v>252657.223</v>
      </c>
      <c r="D21" s="914">
        <v>13942</v>
      </c>
    </row>
    <row r="22" spans="1:4" ht="13.5" customHeight="1" thickBot="1" x14ac:dyDescent="0.25">
      <c r="A22" s="913" t="s">
        <v>464</v>
      </c>
      <c r="B22" s="912">
        <v>2932</v>
      </c>
      <c r="C22" s="911">
        <v>81646.826000000001</v>
      </c>
      <c r="D22" s="910">
        <v>988</v>
      </c>
    </row>
    <row r="23" spans="1:4" x14ac:dyDescent="0.2">
      <c r="A23" s="908"/>
      <c r="B23" s="908"/>
      <c r="C23" s="908"/>
      <c r="D23" s="908"/>
    </row>
    <row r="24" spans="1:4" x14ac:dyDescent="0.2">
      <c r="A24" s="908"/>
      <c r="B24" s="908"/>
      <c r="C24" s="908"/>
      <c r="D24" s="908"/>
    </row>
    <row r="25" spans="1:4" x14ac:dyDescent="0.2">
      <c r="A25" s="909" t="s">
        <v>3200</v>
      </c>
      <c r="B25" s="908"/>
      <c r="C25" s="908"/>
      <c r="D25" s="908"/>
    </row>
    <row r="26" spans="1:4" ht="7.5" customHeight="1" x14ac:dyDescent="0.2">
      <c r="A26" s="909"/>
      <c r="B26" s="908"/>
      <c r="C26" s="908"/>
      <c r="D26" s="908"/>
    </row>
    <row r="27" spans="1:4" ht="14.25" customHeight="1" x14ac:dyDescent="0.2">
      <c r="A27" s="907" t="s">
        <v>439</v>
      </c>
      <c r="B27" s="1135" t="s">
        <v>3199</v>
      </c>
      <c r="C27" s="1136"/>
      <c r="D27" s="1137"/>
    </row>
    <row r="28" spans="1:4" ht="27" customHeight="1" x14ac:dyDescent="0.2">
      <c r="A28" s="907" t="s">
        <v>441</v>
      </c>
      <c r="B28" s="1135" t="s">
        <v>3198</v>
      </c>
      <c r="C28" s="1136"/>
      <c r="D28" s="1137"/>
    </row>
    <row r="29" spans="1:4" ht="64.5" customHeight="1" x14ac:dyDescent="0.2">
      <c r="A29" s="907" t="s">
        <v>443</v>
      </c>
      <c r="B29" s="1135" t="s">
        <v>3197</v>
      </c>
      <c r="C29" s="1136"/>
      <c r="D29" s="1137"/>
    </row>
    <row r="30" spans="1:4" x14ac:dyDescent="0.2">
      <c r="A30" s="907" t="s">
        <v>3196</v>
      </c>
      <c r="B30" s="1135" t="s">
        <v>3195</v>
      </c>
      <c r="C30" s="1136"/>
      <c r="D30" s="1137"/>
    </row>
    <row r="31" spans="1:4" x14ac:dyDescent="0.2">
      <c r="A31" s="907" t="s">
        <v>3194</v>
      </c>
      <c r="B31" s="1135" t="s">
        <v>3193</v>
      </c>
      <c r="C31" s="1136"/>
      <c r="D31" s="1137"/>
    </row>
    <row r="32" spans="1:4" x14ac:dyDescent="0.2">
      <c r="A32" s="907" t="s">
        <v>3192</v>
      </c>
      <c r="B32" s="1135" t="s">
        <v>3191</v>
      </c>
      <c r="C32" s="1136"/>
      <c r="D32" s="1137"/>
    </row>
    <row r="33" spans="1:4" x14ac:dyDescent="0.2">
      <c r="A33" s="907" t="s">
        <v>3190</v>
      </c>
      <c r="B33" s="1135">
        <v>43621</v>
      </c>
      <c r="C33" s="1136"/>
      <c r="D33" s="1137"/>
    </row>
    <row r="34" spans="1:4" ht="79.5" customHeight="1" x14ac:dyDescent="0.2">
      <c r="A34" s="907" t="s">
        <v>452</v>
      </c>
      <c r="B34" s="1135" t="s">
        <v>3189</v>
      </c>
      <c r="C34" s="1136"/>
      <c r="D34" s="1137"/>
    </row>
    <row r="35" spans="1:4" x14ac:dyDescent="0.2">
      <c r="A35" s="907" t="s">
        <v>454</v>
      </c>
      <c r="B35" s="1135" t="s">
        <v>3188</v>
      </c>
      <c r="C35" s="1136"/>
      <c r="D35" s="1137"/>
    </row>
    <row r="36" spans="1:4" x14ac:dyDescent="0.2">
      <c r="A36" s="907" t="s">
        <v>456</v>
      </c>
      <c r="B36" s="1135" t="s">
        <v>3187</v>
      </c>
      <c r="C36" s="1136"/>
      <c r="D36" s="1137"/>
    </row>
    <row r="37" spans="1:4" ht="14.25" customHeight="1" x14ac:dyDescent="0.2">
      <c r="A37" s="907" t="s">
        <v>458</v>
      </c>
      <c r="B37" s="1135" t="s">
        <v>3186</v>
      </c>
      <c r="C37" s="1136"/>
      <c r="D37" s="1137"/>
    </row>
    <row r="38" spans="1:4" ht="26.25" customHeight="1" x14ac:dyDescent="0.2">
      <c r="A38" s="907" t="s">
        <v>3185</v>
      </c>
      <c r="B38" s="1135" t="s">
        <v>3184</v>
      </c>
      <c r="C38" s="1136"/>
      <c r="D38" s="1137"/>
    </row>
    <row r="39" spans="1:4" ht="14.25" customHeight="1" x14ac:dyDescent="0.2">
      <c r="A39" s="907" t="s">
        <v>3183</v>
      </c>
      <c r="B39" s="1135" t="s">
        <v>3182</v>
      </c>
      <c r="C39" s="1136"/>
      <c r="D39" s="1137"/>
    </row>
    <row r="40" spans="1:4" x14ac:dyDescent="0.2">
      <c r="A40" s="907" t="s">
        <v>3181</v>
      </c>
      <c r="B40" s="1135" t="s">
        <v>3180</v>
      </c>
      <c r="C40" s="1136"/>
      <c r="D40" s="1137"/>
    </row>
    <row r="41" spans="1:4" x14ac:dyDescent="0.2">
      <c r="A41" s="907" t="s">
        <v>464</v>
      </c>
      <c r="B41" s="1135" t="s">
        <v>3179</v>
      </c>
      <c r="C41" s="1136"/>
      <c r="D41" s="1137"/>
    </row>
  </sheetData>
  <mergeCells count="15">
    <mergeCell ref="B32:D32"/>
    <mergeCell ref="B27:D27"/>
    <mergeCell ref="B28:D28"/>
    <mergeCell ref="B29:D29"/>
    <mergeCell ref="B30:D30"/>
    <mergeCell ref="B31:D31"/>
    <mergeCell ref="B39:D39"/>
    <mergeCell ref="B40:D40"/>
    <mergeCell ref="B41:D41"/>
    <mergeCell ref="B33:D33"/>
    <mergeCell ref="B34:D34"/>
    <mergeCell ref="B35:D35"/>
    <mergeCell ref="B36:D36"/>
    <mergeCell ref="B37:D37"/>
    <mergeCell ref="B38:D38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zoomScale="85" zoomScaleNormal="85" workbookViewId="0"/>
  </sheetViews>
  <sheetFormatPr defaultRowHeight="14.25" x14ac:dyDescent="0.2"/>
  <cols>
    <col min="1" max="1" width="71.42578125" style="621" customWidth="1"/>
    <col min="2" max="2" width="10.28515625" style="621" customWidth="1"/>
    <col min="3" max="3" width="9.85546875" style="201" bestFit="1" customWidth="1"/>
    <col min="4" max="16384" width="9.140625" style="201"/>
  </cols>
  <sheetData>
    <row r="1" spans="1:2" ht="15.75" x14ac:dyDescent="0.25">
      <c r="A1" s="3" t="s">
        <v>3218</v>
      </c>
      <c r="B1" s="4"/>
    </row>
    <row r="2" spans="1:2" ht="15.75" x14ac:dyDescent="0.25">
      <c r="A2" s="3"/>
      <c r="B2" s="4"/>
    </row>
    <row r="3" spans="1:2" ht="15.75" x14ac:dyDescent="0.25">
      <c r="A3" s="310" t="s">
        <v>3259</v>
      </c>
      <c r="B3" s="965"/>
    </row>
    <row r="4" spans="1:2" ht="15" thickBot="1" x14ac:dyDescent="0.25"/>
    <row r="5" spans="1:2" ht="15" thickBot="1" x14ac:dyDescent="0.25">
      <c r="A5" s="650" t="s">
        <v>3281</v>
      </c>
      <c r="B5" s="649">
        <v>5918717</v>
      </c>
    </row>
    <row r="6" spans="1:2" ht="15" customHeight="1" x14ac:dyDescent="0.2">
      <c r="A6" s="643" t="s">
        <v>2975</v>
      </c>
      <c r="B6" s="648">
        <v>3753188</v>
      </c>
    </row>
    <row r="7" spans="1:2" x14ac:dyDescent="0.2">
      <c r="A7" s="644" t="s">
        <v>2973</v>
      </c>
      <c r="B7" s="966">
        <v>63.41</v>
      </c>
    </row>
    <row r="8" spans="1:2" ht="27" customHeight="1" x14ac:dyDescent="0.2">
      <c r="A8" s="643" t="s">
        <v>2974</v>
      </c>
      <c r="B8" s="642">
        <v>3456711</v>
      </c>
    </row>
    <row r="9" spans="1:2" ht="15" thickBot="1" x14ac:dyDescent="0.25">
      <c r="A9" s="647" t="s">
        <v>2973</v>
      </c>
      <c r="B9" s="967">
        <v>58.4</v>
      </c>
    </row>
    <row r="10" spans="1:2" ht="25.5" x14ac:dyDescent="0.2">
      <c r="A10" s="646" t="s">
        <v>2972</v>
      </c>
      <c r="B10" s="645">
        <v>0</v>
      </c>
    </row>
    <row r="11" spans="1:2" ht="25.5" x14ac:dyDescent="0.2">
      <c r="A11" s="643" t="s">
        <v>2971</v>
      </c>
      <c r="B11" s="624">
        <v>109796.04</v>
      </c>
    </row>
    <row r="12" spans="1:2" x14ac:dyDescent="0.2">
      <c r="A12" s="644" t="s">
        <v>2970</v>
      </c>
      <c r="B12" s="624">
        <v>109796.04</v>
      </c>
    </row>
    <row r="13" spans="1:2" x14ac:dyDescent="0.2">
      <c r="A13" s="644" t="s">
        <v>2969</v>
      </c>
      <c r="B13" s="624">
        <v>1383271.2975281377</v>
      </c>
    </row>
    <row r="14" spans="1:2" ht="27" customHeight="1" x14ac:dyDescent="0.2">
      <c r="A14" s="643" t="s">
        <v>2968</v>
      </c>
      <c r="B14" s="642">
        <v>1383271.2975281377</v>
      </c>
    </row>
    <row r="15" spans="1:2" ht="15" thickBot="1" x14ac:dyDescent="0.25">
      <c r="A15" s="641" t="s">
        <v>2967</v>
      </c>
      <c r="B15" s="640">
        <v>1493067.3375281377</v>
      </c>
    </row>
    <row r="16" spans="1:2" ht="42" customHeight="1" x14ac:dyDescent="0.2">
      <c r="A16" s="639" t="s">
        <v>2966</v>
      </c>
      <c r="B16" s="638">
        <v>400.16978495689619</v>
      </c>
    </row>
    <row r="17" spans="1:2" ht="30.75" customHeight="1" thickBot="1" x14ac:dyDescent="0.25">
      <c r="A17" s="637" t="s">
        <v>2965</v>
      </c>
      <c r="B17" s="636">
        <v>397.81309583429811</v>
      </c>
    </row>
    <row r="18" spans="1:2" x14ac:dyDescent="0.2">
      <c r="A18" s="635" t="s">
        <v>2964</v>
      </c>
      <c r="B18" s="629">
        <v>49641</v>
      </c>
    </row>
    <row r="19" spans="1:2" x14ac:dyDescent="0.2">
      <c r="A19" s="634" t="s">
        <v>2963</v>
      </c>
      <c r="B19" s="633">
        <v>59931.167139558456</v>
      </c>
    </row>
    <row r="20" spans="1:2" x14ac:dyDescent="0.2">
      <c r="A20" s="625" t="s">
        <v>2956</v>
      </c>
      <c r="B20" s="624">
        <v>1207.2916971768993</v>
      </c>
    </row>
    <row r="21" spans="1:2" x14ac:dyDescent="0.2">
      <c r="A21" s="625" t="s">
        <v>2955</v>
      </c>
      <c r="B21" s="624">
        <v>3847.1962115903875</v>
      </c>
    </row>
    <row r="22" spans="1:2" x14ac:dyDescent="0.2">
      <c r="A22" s="625" t="s">
        <v>2954</v>
      </c>
      <c r="B22" s="627"/>
    </row>
    <row r="23" spans="1:2" x14ac:dyDescent="0.2">
      <c r="A23" s="625" t="s">
        <v>2953</v>
      </c>
      <c r="B23" s="624">
        <v>0</v>
      </c>
    </row>
    <row r="24" spans="1:2" x14ac:dyDescent="0.2">
      <c r="A24" s="625" t="s">
        <v>2951</v>
      </c>
      <c r="B24" s="632">
        <v>0</v>
      </c>
    </row>
    <row r="25" spans="1:2" x14ac:dyDescent="0.2">
      <c r="A25" s="625" t="s">
        <v>2952</v>
      </c>
      <c r="B25" s="624">
        <v>3847.1962115903875</v>
      </c>
    </row>
    <row r="26" spans="1:2" ht="15" thickBot="1" x14ac:dyDescent="0.25">
      <c r="A26" s="623" t="s">
        <v>2951</v>
      </c>
      <c r="B26" s="631">
        <v>100</v>
      </c>
    </row>
    <row r="27" spans="1:2" x14ac:dyDescent="0.2">
      <c r="A27" s="630" t="s">
        <v>2962</v>
      </c>
      <c r="B27" s="629">
        <v>2778</v>
      </c>
    </row>
    <row r="28" spans="1:2" x14ac:dyDescent="0.2">
      <c r="A28" s="625" t="s">
        <v>2961</v>
      </c>
      <c r="B28" s="628">
        <v>12246.295368202072</v>
      </c>
    </row>
    <row r="29" spans="1:2" x14ac:dyDescent="0.2">
      <c r="A29" s="625" t="s">
        <v>2956</v>
      </c>
      <c r="B29" s="624">
        <v>4408.3136674593497</v>
      </c>
    </row>
    <row r="30" spans="1:2" x14ac:dyDescent="0.2">
      <c r="A30" s="625" t="s">
        <v>2955</v>
      </c>
      <c r="B30" s="624">
        <v>9408.3136674593497</v>
      </c>
    </row>
    <row r="31" spans="1:2" x14ac:dyDescent="0.2">
      <c r="A31" s="625" t="s">
        <v>2954</v>
      </c>
      <c r="B31" s="627"/>
    </row>
    <row r="32" spans="1:2" x14ac:dyDescent="0.2">
      <c r="A32" s="625" t="s">
        <v>2953</v>
      </c>
      <c r="B32" s="624">
        <v>0</v>
      </c>
    </row>
    <row r="33" spans="1:2" x14ac:dyDescent="0.2">
      <c r="A33" s="625" t="s">
        <v>2951</v>
      </c>
      <c r="B33" s="626">
        <v>0</v>
      </c>
    </row>
    <row r="34" spans="1:2" x14ac:dyDescent="0.2">
      <c r="A34" s="625" t="s">
        <v>2952</v>
      </c>
      <c r="B34" s="624">
        <v>9408.3136674593497</v>
      </c>
    </row>
    <row r="35" spans="1:2" ht="15" thickBot="1" x14ac:dyDescent="0.25">
      <c r="A35" s="623" t="s">
        <v>2951</v>
      </c>
      <c r="B35" s="622">
        <v>100</v>
      </c>
    </row>
    <row r="36" spans="1:2" x14ac:dyDescent="0.2">
      <c r="A36" s="630" t="s">
        <v>2960</v>
      </c>
      <c r="B36" s="629">
        <v>134</v>
      </c>
    </row>
    <row r="37" spans="1:2" x14ac:dyDescent="0.2">
      <c r="A37" s="625" t="s">
        <v>2959</v>
      </c>
      <c r="B37" s="628">
        <v>180.02545910724251</v>
      </c>
    </row>
    <row r="38" spans="1:2" x14ac:dyDescent="0.2">
      <c r="A38" s="625" t="s">
        <v>2956</v>
      </c>
      <c r="B38" s="624">
        <v>1343.4735754271828</v>
      </c>
    </row>
    <row r="39" spans="1:2" x14ac:dyDescent="0.2">
      <c r="A39" s="625" t="s">
        <v>2955</v>
      </c>
      <c r="B39" s="624">
        <v>3843.4735754271828</v>
      </c>
    </row>
    <row r="40" spans="1:2" x14ac:dyDescent="0.2">
      <c r="A40" s="625" t="s">
        <v>2954</v>
      </c>
      <c r="B40" s="627"/>
    </row>
    <row r="41" spans="1:2" x14ac:dyDescent="0.2">
      <c r="A41" s="625" t="s">
        <v>2953</v>
      </c>
      <c r="B41" s="624">
        <v>0</v>
      </c>
    </row>
    <row r="42" spans="1:2" x14ac:dyDescent="0.2">
      <c r="A42" s="625" t="s">
        <v>2951</v>
      </c>
      <c r="B42" s="626">
        <v>0</v>
      </c>
    </row>
    <row r="43" spans="1:2" x14ac:dyDescent="0.2">
      <c r="A43" s="625" t="s">
        <v>2952</v>
      </c>
      <c r="B43" s="624">
        <v>3843.4735754271828</v>
      </c>
    </row>
    <row r="44" spans="1:2" ht="15" thickBot="1" x14ac:dyDescent="0.25">
      <c r="A44" s="623" t="s">
        <v>2951</v>
      </c>
      <c r="B44" s="622">
        <v>100</v>
      </c>
    </row>
    <row r="45" spans="1:2" x14ac:dyDescent="0.2">
      <c r="A45" s="630" t="s">
        <v>2958</v>
      </c>
      <c r="B45" s="629">
        <v>46729</v>
      </c>
    </row>
    <row r="46" spans="1:2" x14ac:dyDescent="0.2">
      <c r="A46" s="625" t="s">
        <v>2957</v>
      </c>
      <c r="B46" s="628">
        <v>47504.846312249145</v>
      </c>
    </row>
    <row r="47" spans="1:2" x14ac:dyDescent="0.2">
      <c r="A47" s="625" t="s">
        <v>2956</v>
      </c>
      <c r="B47" s="624">
        <v>1016.6031011202709</v>
      </c>
    </row>
    <row r="48" spans="1:2" x14ac:dyDescent="0.2">
      <c r="A48" s="625" t="s">
        <v>2955</v>
      </c>
      <c r="B48" s="624">
        <v>3516.6031011202708</v>
      </c>
    </row>
    <row r="49" spans="1:2" x14ac:dyDescent="0.2">
      <c r="A49" s="625" t="s">
        <v>2954</v>
      </c>
      <c r="B49" s="627"/>
    </row>
    <row r="50" spans="1:2" x14ac:dyDescent="0.2">
      <c r="A50" s="625" t="s">
        <v>2953</v>
      </c>
      <c r="B50" s="624">
        <v>0</v>
      </c>
    </row>
    <row r="51" spans="1:2" x14ac:dyDescent="0.2">
      <c r="A51" s="625" t="s">
        <v>2951</v>
      </c>
      <c r="B51" s="626">
        <v>0</v>
      </c>
    </row>
    <row r="52" spans="1:2" x14ac:dyDescent="0.2">
      <c r="A52" s="625" t="s">
        <v>2952</v>
      </c>
      <c r="B52" s="624">
        <v>3516.6031011202708</v>
      </c>
    </row>
    <row r="53" spans="1:2" ht="15" thickBot="1" x14ac:dyDescent="0.25">
      <c r="A53" s="623" t="s">
        <v>2951</v>
      </c>
      <c r="B53" s="622">
        <v>100</v>
      </c>
    </row>
  </sheetData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="85" zoomScaleNormal="85" workbookViewId="0"/>
  </sheetViews>
  <sheetFormatPr defaultColWidth="8" defaultRowHeight="12.75" x14ac:dyDescent="0.2"/>
  <cols>
    <col min="1" max="1" width="44.7109375" style="651" customWidth="1"/>
    <col min="2" max="2" width="12.5703125" style="651" customWidth="1"/>
    <col min="3" max="3" width="8.42578125" style="651" customWidth="1"/>
    <col min="4" max="16384" width="8" style="651"/>
  </cols>
  <sheetData>
    <row r="1" spans="1:4" s="98" customFormat="1" ht="15.75" x14ac:dyDescent="0.25">
      <c r="A1" s="214" t="s">
        <v>3218</v>
      </c>
    </row>
    <row r="2" spans="1:4" s="98" customFormat="1" ht="12" customHeight="1" x14ac:dyDescent="0.25">
      <c r="A2" s="214"/>
    </row>
    <row r="3" spans="1:4" s="98" customFormat="1" ht="15.75" x14ac:dyDescent="0.25">
      <c r="A3" s="153" t="s">
        <v>3374</v>
      </c>
    </row>
    <row r="4" spans="1:4" ht="13.5" thickBot="1" x14ac:dyDescent="0.25"/>
    <row r="5" spans="1:4" ht="15" customHeight="1" thickBot="1" x14ac:dyDescent="0.25">
      <c r="A5" s="664" t="s">
        <v>378</v>
      </c>
      <c r="B5" s="663" t="s">
        <v>2983</v>
      </c>
      <c r="C5" s="662" t="s">
        <v>2982</v>
      </c>
    </row>
    <row r="6" spans="1:4" x14ac:dyDescent="0.2">
      <c r="A6" s="661" t="s">
        <v>2981</v>
      </c>
      <c r="B6" s="660">
        <v>0</v>
      </c>
      <c r="C6" s="653">
        <v>0</v>
      </c>
      <c r="D6" s="652"/>
    </row>
    <row r="7" spans="1:4" x14ac:dyDescent="0.2">
      <c r="A7" s="659" t="s">
        <v>2980</v>
      </c>
      <c r="B7" s="657">
        <v>0</v>
      </c>
      <c r="C7" s="656">
        <v>0</v>
      </c>
      <c r="D7" s="652"/>
    </row>
    <row r="8" spans="1:4" x14ac:dyDescent="0.2">
      <c r="A8" s="659" t="s">
        <v>2979</v>
      </c>
      <c r="B8" s="657">
        <v>0</v>
      </c>
      <c r="C8" s="656">
        <v>0</v>
      </c>
      <c r="D8" s="652"/>
    </row>
    <row r="9" spans="1:4" x14ac:dyDescent="0.2">
      <c r="A9" s="658" t="s">
        <v>2978</v>
      </c>
      <c r="B9" s="657">
        <v>109796.04</v>
      </c>
      <c r="C9" s="656">
        <v>7.08</v>
      </c>
      <c r="D9" s="652"/>
    </row>
    <row r="10" spans="1:4" ht="14.25" customHeight="1" thickBot="1" x14ac:dyDescent="0.25">
      <c r="A10" s="1218" t="s">
        <v>2977</v>
      </c>
      <c r="B10" s="1219">
        <v>109796.04</v>
      </c>
      <c r="C10" s="1220">
        <v>7.08</v>
      </c>
      <c r="D10" s="652"/>
    </row>
    <row r="11" spans="1:4" x14ac:dyDescent="0.2">
      <c r="A11" s="655" t="s">
        <v>2976</v>
      </c>
      <c r="B11" s="654">
        <v>1383271.297</v>
      </c>
      <c r="C11" s="653">
        <v>92.92</v>
      </c>
      <c r="D11" s="652"/>
    </row>
    <row r="12" spans="1:4" ht="13.5" thickBot="1" x14ac:dyDescent="0.25">
      <c r="A12" s="1221" t="s">
        <v>115</v>
      </c>
      <c r="B12" s="1219">
        <v>1493067.3370000001</v>
      </c>
      <c r="C12" s="1220">
        <v>100</v>
      </c>
    </row>
    <row r="14" spans="1:4" x14ac:dyDescent="0.2">
      <c r="A14" s="621"/>
    </row>
    <row r="15" spans="1:4" x14ac:dyDescent="0.2">
      <c r="A15" s="621"/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5" zoomScaleNormal="85" workbookViewId="0"/>
  </sheetViews>
  <sheetFormatPr defaultColWidth="8" defaultRowHeight="12.75" x14ac:dyDescent="0.2"/>
  <cols>
    <col min="1" max="1" width="43.85546875" style="651" customWidth="1"/>
    <col min="2" max="3" width="8" style="651" customWidth="1"/>
    <col min="4" max="4" width="15.140625" style="651" customWidth="1"/>
    <col min="5" max="16384" width="8" style="651"/>
  </cols>
  <sheetData>
    <row r="1" spans="1:8" s="98" customFormat="1" ht="15.75" x14ac:dyDescent="0.25">
      <c r="A1" s="214" t="s">
        <v>3218</v>
      </c>
    </row>
    <row r="2" spans="1:8" s="98" customFormat="1" ht="12" customHeight="1" x14ac:dyDescent="0.25">
      <c r="A2" s="214"/>
    </row>
    <row r="3" spans="1:8" s="98" customFormat="1" ht="15.75" x14ac:dyDescent="0.25">
      <c r="A3" s="153" t="s">
        <v>3375</v>
      </c>
    </row>
    <row r="4" spans="1:8" ht="13.5" thickBot="1" x14ac:dyDescent="0.25"/>
    <row r="5" spans="1:8" ht="14.25" customHeight="1" thickBot="1" x14ac:dyDescent="0.25">
      <c r="A5" s="1138" t="s">
        <v>378</v>
      </c>
      <c r="B5" s="1140" t="s">
        <v>2990</v>
      </c>
      <c r="C5" s="1141"/>
      <c r="D5" s="1142" t="s">
        <v>2989</v>
      </c>
    </row>
    <row r="6" spans="1:8" ht="15" customHeight="1" thickBot="1" x14ac:dyDescent="0.25">
      <c r="A6" s="1139"/>
      <c r="B6" s="676" t="s">
        <v>2988</v>
      </c>
      <c r="C6" s="149" t="s">
        <v>2987</v>
      </c>
      <c r="D6" s="1143"/>
    </row>
    <row r="7" spans="1:8" x14ac:dyDescent="0.2">
      <c r="A7" s="675" t="s">
        <v>2986</v>
      </c>
      <c r="B7" s="668">
        <v>0</v>
      </c>
      <c r="C7" s="667">
        <v>0</v>
      </c>
      <c r="D7" s="666">
        <v>0</v>
      </c>
      <c r="F7" s="652"/>
      <c r="G7" s="652"/>
      <c r="H7" s="652"/>
    </row>
    <row r="8" spans="1:8" x14ac:dyDescent="0.2">
      <c r="A8" s="673" t="s">
        <v>2980</v>
      </c>
      <c r="B8" s="672">
        <v>0</v>
      </c>
      <c r="C8" s="671">
        <v>0</v>
      </c>
      <c r="D8" s="670">
        <v>0</v>
      </c>
      <c r="F8" s="652"/>
      <c r="G8" s="652"/>
      <c r="H8" s="652"/>
    </row>
    <row r="9" spans="1:8" x14ac:dyDescent="0.2">
      <c r="A9" s="673" t="s">
        <v>2985</v>
      </c>
      <c r="B9" s="672">
        <v>0</v>
      </c>
      <c r="C9" s="674">
        <v>0</v>
      </c>
      <c r="D9" s="670">
        <v>0</v>
      </c>
      <c r="F9" s="652"/>
      <c r="G9" s="652"/>
      <c r="H9" s="652"/>
    </row>
    <row r="10" spans="1:8" x14ac:dyDescent="0.2">
      <c r="A10" s="673" t="s">
        <v>2978</v>
      </c>
      <c r="B10" s="672">
        <v>925.53300000000002</v>
      </c>
      <c r="C10" s="671">
        <v>15.61</v>
      </c>
      <c r="D10" s="670">
        <v>118.63</v>
      </c>
      <c r="F10" s="652"/>
      <c r="G10" s="652"/>
      <c r="H10" s="652"/>
    </row>
    <row r="11" spans="1:8" ht="13.5" thickBot="1" x14ac:dyDescent="0.25">
      <c r="A11" s="1222" t="s">
        <v>2977</v>
      </c>
      <c r="B11" s="1223">
        <v>925.53300000000002</v>
      </c>
      <c r="C11" s="1224">
        <v>15.61</v>
      </c>
      <c r="D11" s="1225">
        <v>118.63</v>
      </c>
      <c r="F11" s="652"/>
      <c r="G11" s="652"/>
      <c r="H11" s="652"/>
    </row>
    <row r="12" spans="1:8" x14ac:dyDescent="0.2">
      <c r="A12" s="669" t="s">
        <v>2976</v>
      </c>
      <c r="B12" s="668">
        <v>3456.7109999999998</v>
      </c>
      <c r="C12" s="667">
        <v>58.4</v>
      </c>
      <c r="D12" s="666">
        <v>400.17</v>
      </c>
      <c r="F12" s="652"/>
      <c r="G12" s="652"/>
      <c r="H12" s="652"/>
    </row>
    <row r="13" spans="1:8" ht="13.5" thickBot="1" x14ac:dyDescent="0.25">
      <c r="A13" s="1226" t="s">
        <v>115</v>
      </c>
      <c r="B13" s="1223">
        <v>3753.1880000000001</v>
      </c>
      <c r="C13" s="1224">
        <v>63.41</v>
      </c>
      <c r="D13" s="1225">
        <v>397.81</v>
      </c>
      <c r="F13" s="652"/>
      <c r="G13" s="652"/>
      <c r="H13" s="652"/>
    </row>
    <row r="14" spans="1:8" ht="6.75" customHeight="1" x14ac:dyDescent="0.2"/>
    <row r="15" spans="1:8" ht="14.25" x14ac:dyDescent="0.2">
      <c r="A15" s="665" t="s">
        <v>2984</v>
      </c>
    </row>
    <row r="17" spans="1:1" x14ac:dyDescent="0.2">
      <c r="A17" s="621"/>
    </row>
    <row r="18" spans="1:1" x14ac:dyDescent="0.2">
      <c r="A18" s="621"/>
    </row>
  </sheetData>
  <mergeCells count="3">
    <mergeCell ref="A5:A6"/>
    <mergeCell ref="B5:C5"/>
    <mergeCell ref="D5:D6"/>
  </mergeCells>
  <printOptions horizontalCentered="1"/>
  <pageMargins left="0" right="0" top="0.78740157480314965" bottom="0.78740157480314965" header="0.31496062992125984" footer="0.31496062992125984"/>
  <pageSetup paperSize="9" scale="83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85" zoomScaleNormal="85" workbookViewId="0"/>
  </sheetViews>
  <sheetFormatPr defaultColWidth="8" defaultRowHeight="12.75" x14ac:dyDescent="0.2"/>
  <cols>
    <col min="1" max="1" width="12.42578125" style="651" customWidth="1"/>
    <col min="2" max="3" width="13.28515625" style="651" customWidth="1"/>
    <col min="4" max="4" width="17.28515625" style="651" customWidth="1"/>
    <col min="5" max="16384" width="8" style="651"/>
  </cols>
  <sheetData>
    <row r="1" spans="1:4" s="98" customFormat="1" ht="15.75" x14ac:dyDescent="0.25">
      <c r="A1" s="214" t="s">
        <v>3218</v>
      </c>
    </row>
    <row r="2" spans="1:4" s="98" customFormat="1" ht="12" customHeight="1" x14ac:dyDescent="0.25">
      <c r="A2" s="214"/>
    </row>
    <row r="3" spans="1:4" s="98" customFormat="1" ht="65.25" customHeight="1" x14ac:dyDescent="0.2">
      <c r="A3" s="1070" t="s">
        <v>3262</v>
      </c>
      <c r="B3" s="1070"/>
      <c r="C3" s="1070"/>
      <c r="D3" s="1070"/>
    </row>
    <row r="4" spans="1:4" ht="13.5" thickBot="1" x14ac:dyDescent="0.25"/>
    <row r="5" spans="1:4" x14ac:dyDescent="0.2">
      <c r="A5" s="1144" t="s">
        <v>597</v>
      </c>
      <c r="B5" s="1147" t="s">
        <v>3380</v>
      </c>
      <c r="C5" s="1148"/>
      <c r="D5" s="1142" t="s">
        <v>3381</v>
      </c>
    </row>
    <row r="6" spans="1:4" x14ac:dyDescent="0.2">
      <c r="A6" s="1145"/>
      <c r="B6" s="1149"/>
      <c r="C6" s="1150"/>
      <c r="D6" s="1151"/>
    </row>
    <row r="7" spans="1:4" ht="13.5" thickBot="1" x14ac:dyDescent="0.25">
      <c r="A7" s="1146"/>
      <c r="B7" s="676" t="s">
        <v>2983</v>
      </c>
      <c r="C7" s="689" t="s">
        <v>2982</v>
      </c>
      <c r="D7" s="1143"/>
    </row>
    <row r="8" spans="1:4" x14ac:dyDescent="0.2">
      <c r="A8" s="688" t="s">
        <v>2991</v>
      </c>
      <c r="B8" s="687">
        <v>19305.157612193496</v>
      </c>
      <c r="C8" s="686">
        <v>1.4</v>
      </c>
      <c r="D8" s="685">
        <v>113.6</v>
      </c>
    </row>
    <row r="9" spans="1:4" x14ac:dyDescent="0.2">
      <c r="A9" s="684" t="s">
        <v>595</v>
      </c>
      <c r="B9" s="683">
        <v>17437.494895870401</v>
      </c>
      <c r="C9" s="682">
        <v>1.26</v>
      </c>
      <c r="D9" s="681">
        <v>140.51</v>
      </c>
    </row>
    <row r="10" spans="1:4" x14ac:dyDescent="0.2">
      <c r="A10" s="684" t="s">
        <v>594</v>
      </c>
      <c r="B10" s="683">
        <v>10737.736533974881</v>
      </c>
      <c r="C10" s="682">
        <v>0.78</v>
      </c>
      <c r="D10" s="681">
        <v>135.71</v>
      </c>
    </row>
    <row r="11" spans="1:4" x14ac:dyDescent="0.2">
      <c r="A11" s="684" t="s">
        <v>593</v>
      </c>
      <c r="B11" s="683">
        <v>16211.325053416507</v>
      </c>
      <c r="C11" s="682">
        <v>1.17</v>
      </c>
      <c r="D11" s="681">
        <v>175.64</v>
      </c>
    </row>
    <row r="12" spans="1:4" x14ac:dyDescent="0.2">
      <c r="A12" s="684" t="s">
        <v>592</v>
      </c>
      <c r="B12" s="683">
        <v>19170.439149333379</v>
      </c>
      <c r="C12" s="682">
        <v>1.39</v>
      </c>
      <c r="D12" s="681">
        <v>164.46</v>
      </c>
    </row>
    <row r="13" spans="1:4" x14ac:dyDescent="0.2">
      <c r="A13" s="684" t="s">
        <v>591</v>
      </c>
      <c r="B13" s="683">
        <v>28375.417728060955</v>
      </c>
      <c r="C13" s="682">
        <v>2.0499999999999998</v>
      </c>
      <c r="D13" s="681">
        <v>185.31</v>
      </c>
    </row>
    <row r="14" spans="1:4" x14ac:dyDescent="0.2">
      <c r="A14" s="684" t="s">
        <v>590</v>
      </c>
      <c r="B14" s="683">
        <v>36023.340759445629</v>
      </c>
      <c r="C14" s="682">
        <v>2.6</v>
      </c>
      <c r="D14" s="681">
        <v>210.62</v>
      </c>
    </row>
    <row r="15" spans="1:4" x14ac:dyDescent="0.2">
      <c r="A15" s="684" t="s">
        <v>589</v>
      </c>
      <c r="B15" s="683">
        <v>49179.439608801855</v>
      </c>
      <c r="C15" s="682">
        <v>3.56</v>
      </c>
      <c r="D15" s="681">
        <v>241.55</v>
      </c>
    </row>
    <row r="16" spans="1:4" x14ac:dyDescent="0.2">
      <c r="A16" s="684" t="s">
        <v>588</v>
      </c>
      <c r="B16" s="683">
        <v>63167.200222921041</v>
      </c>
      <c r="C16" s="682">
        <v>4.57</v>
      </c>
      <c r="D16" s="681">
        <v>282.93</v>
      </c>
    </row>
    <row r="17" spans="1:4" x14ac:dyDescent="0.2">
      <c r="A17" s="684" t="s">
        <v>587</v>
      </c>
      <c r="B17" s="683">
        <v>68840.771316841056</v>
      </c>
      <c r="C17" s="682">
        <v>4.9800000000000004</v>
      </c>
      <c r="D17" s="681">
        <v>339.69</v>
      </c>
    </row>
    <row r="18" spans="1:4" x14ac:dyDescent="0.2">
      <c r="A18" s="684" t="s">
        <v>586</v>
      </c>
      <c r="B18" s="683">
        <v>90722.96938601548</v>
      </c>
      <c r="C18" s="682">
        <v>6.56</v>
      </c>
      <c r="D18" s="681">
        <v>398.72</v>
      </c>
    </row>
    <row r="19" spans="1:4" x14ac:dyDescent="0.2">
      <c r="A19" s="684" t="s">
        <v>585</v>
      </c>
      <c r="B19" s="683">
        <v>109120.92908443218</v>
      </c>
      <c r="C19" s="682">
        <v>7.89</v>
      </c>
      <c r="D19" s="681">
        <v>454.91</v>
      </c>
    </row>
    <row r="20" spans="1:4" x14ac:dyDescent="0.2">
      <c r="A20" s="684" t="s">
        <v>584</v>
      </c>
      <c r="B20" s="683">
        <v>143101.33924992141</v>
      </c>
      <c r="C20" s="682">
        <v>10.35</v>
      </c>
      <c r="D20" s="681">
        <v>471.27</v>
      </c>
    </row>
    <row r="21" spans="1:4" x14ac:dyDescent="0.2">
      <c r="A21" s="684" t="s">
        <v>583</v>
      </c>
      <c r="B21" s="683">
        <v>181460.75072964813</v>
      </c>
      <c r="C21" s="682">
        <v>13.12</v>
      </c>
      <c r="D21" s="681">
        <v>544.98</v>
      </c>
    </row>
    <row r="22" spans="1:4" x14ac:dyDescent="0.2">
      <c r="A22" s="684" t="s">
        <v>582</v>
      </c>
      <c r="B22" s="683">
        <v>178330.86053286478</v>
      </c>
      <c r="C22" s="682">
        <v>12.89</v>
      </c>
      <c r="D22" s="681">
        <v>611.27</v>
      </c>
    </row>
    <row r="23" spans="1:4" x14ac:dyDescent="0.2">
      <c r="A23" s="684" t="s">
        <v>581</v>
      </c>
      <c r="B23" s="683">
        <v>139842.44055314414</v>
      </c>
      <c r="C23" s="682">
        <v>10.11</v>
      </c>
      <c r="D23" s="681">
        <v>666.56</v>
      </c>
    </row>
    <row r="24" spans="1:4" x14ac:dyDescent="0.2">
      <c r="A24" s="684" t="s">
        <v>580</v>
      </c>
      <c r="B24" s="683">
        <v>112372.89918958271</v>
      </c>
      <c r="C24" s="682">
        <v>8.1199999999999992</v>
      </c>
      <c r="D24" s="681">
        <v>695.65</v>
      </c>
    </row>
    <row r="25" spans="1:4" ht="13.5" thickBot="1" x14ac:dyDescent="0.25">
      <c r="A25" s="680" t="s">
        <v>579</v>
      </c>
      <c r="B25" s="679">
        <v>99870.785922269279</v>
      </c>
      <c r="C25" s="678">
        <v>7.22</v>
      </c>
      <c r="D25" s="677">
        <v>648.88</v>
      </c>
    </row>
    <row r="26" spans="1:4" ht="13.5" thickBot="1" x14ac:dyDescent="0.25">
      <c r="A26" s="691" t="s">
        <v>115</v>
      </c>
      <c r="B26" s="1212">
        <v>1383271.2975287375</v>
      </c>
      <c r="C26" s="1213">
        <v>100</v>
      </c>
      <c r="D26" s="1214">
        <v>400.17</v>
      </c>
    </row>
  </sheetData>
  <mergeCells count="4">
    <mergeCell ref="A3:D3"/>
    <mergeCell ref="A5:A7"/>
    <mergeCell ref="B5:C6"/>
    <mergeCell ref="D5:D7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85" zoomScaleNormal="85" workbookViewId="0"/>
  </sheetViews>
  <sheetFormatPr defaultColWidth="8" defaultRowHeight="12.75" x14ac:dyDescent="0.2"/>
  <cols>
    <col min="1" max="1" width="14.42578125" style="651" customWidth="1"/>
    <col min="2" max="3" width="13.7109375" style="651" customWidth="1"/>
    <col min="4" max="4" width="14.5703125" style="651" customWidth="1"/>
    <col min="5" max="6" width="8" style="651"/>
    <col min="7" max="7" width="11.42578125" style="651" bestFit="1" customWidth="1"/>
    <col min="8" max="16384" width="8" style="651"/>
  </cols>
  <sheetData>
    <row r="1" spans="1:6" s="98" customFormat="1" ht="15.75" x14ac:dyDescent="0.25">
      <c r="A1" s="214" t="s">
        <v>3218</v>
      </c>
    </row>
    <row r="2" spans="1:6" s="98" customFormat="1" ht="12" customHeight="1" x14ac:dyDescent="0.25">
      <c r="A2" s="214"/>
    </row>
    <row r="3" spans="1:6" s="98" customFormat="1" ht="50.25" customHeight="1" x14ac:dyDescent="0.2">
      <c r="A3" s="1070" t="s">
        <v>3376</v>
      </c>
      <c r="B3" s="1070"/>
      <c r="C3" s="1070"/>
      <c r="D3" s="1070"/>
    </row>
    <row r="4" spans="1:6" ht="13.5" thickBot="1" x14ac:dyDescent="0.25"/>
    <row r="5" spans="1:6" ht="41.25" customHeight="1" thickBot="1" x14ac:dyDescent="0.25">
      <c r="A5" s="702" t="s">
        <v>3377</v>
      </c>
      <c r="B5" s="704" t="s">
        <v>3378</v>
      </c>
      <c r="C5" s="703" t="s">
        <v>2998</v>
      </c>
      <c r="D5" s="702" t="s">
        <v>3379</v>
      </c>
    </row>
    <row r="6" spans="1:6" x14ac:dyDescent="0.2">
      <c r="A6" s="701">
        <v>0</v>
      </c>
      <c r="B6" s="700">
        <v>2462006</v>
      </c>
      <c r="C6" s="699">
        <v>41.6</v>
      </c>
      <c r="D6" s="698">
        <v>0</v>
      </c>
      <c r="F6" s="690"/>
    </row>
    <row r="7" spans="1:6" x14ac:dyDescent="0.2">
      <c r="A7" s="684" t="s">
        <v>2997</v>
      </c>
      <c r="B7" s="697">
        <v>1233041</v>
      </c>
      <c r="C7" s="696">
        <v>20.83</v>
      </c>
      <c r="D7" s="695">
        <v>46.63</v>
      </c>
      <c r="F7" s="690"/>
    </row>
    <row r="8" spans="1:6" x14ac:dyDescent="0.2">
      <c r="A8" s="684" t="s">
        <v>2996</v>
      </c>
      <c r="B8" s="697">
        <v>1458635</v>
      </c>
      <c r="C8" s="696">
        <v>24.64</v>
      </c>
      <c r="D8" s="695">
        <v>238.3</v>
      </c>
      <c r="F8" s="690"/>
    </row>
    <row r="9" spans="1:6" x14ac:dyDescent="0.2">
      <c r="A9" s="684" t="s">
        <v>2995</v>
      </c>
      <c r="B9" s="697">
        <v>411627</v>
      </c>
      <c r="C9" s="696">
        <v>6.95</v>
      </c>
      <c r="D9" s="695">
        <v>704.11</v>
      </c>
      <c r="F9" s="690"/>
    </row>
    <row r="10" spans="1:6" x14ac:dyDescent="0.2">
      <c r="A10" s="684" t="s">
        <v>2994</v>
      </c>
      <c r="B10" s="697">
        <v>236480</v>
      </c>
      <c r="C10" s="696">
        <v>4</v>
      </c>
      <c r="D10" s="695">
        <v>1387.39</v>
      </c>
      <c r="F10" s="690"/>
    </row>
    <row r="11" spans="1:6" x14ac:dyDescent="0.2">
      <c r="A11" s="684" t="s">
        <v>2993</v>
      </c>
      <c r="B11" s="697">
        <v>110918</v>
      </c>
      <c r="C11" s="696">
        <v>1.87</v>
      </c>
      <c r="D11" s="695">
        <v>2786.42</v>
      </c>
      <c r="F11" s="690"/>
    </row>
    <row r="12" spans="1:6" ht="13.5" thickBot="1" x14ac:dyDescent="0.25">
      <c r="A12" s="680" t="s">
        <v>2992</v>
      </c>
      <c r="B12" s="694">
        <v>6010</v>
      </c>
      <c r="C12" s="693">
        <v>0.1</v>
      </c>
      <c r="D12" s="692">
        <v>8519.5300000000007</v>
      </c>
      <c r="F12" s="690"/>
    </row>
    <row r="13" spans="1:6" ht="13.5" thickBot="1" x14ac:dyDescent="0.25">
      <c r="A13" s="691" t="s">
        <v>345</v>
      </c>
      <c r="B13" s="1215">
        <v>5918717</v>
      </c>
      <c r="C13" s="1216">
        <v>100</v>
      </c>
      <c r="D13" s="1217">
        <v>233.36</v>
      </c>
      <c r="F13" s="690"/>
    </row>
  </sheetData>
  <mergeCells count="1">
    <mergeCell ref="A3:D3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/>
  </sheetViews>
  <sheetFormatPr defaultColWidth="8" defaultRowHeight="12.75" x14ac:dyDescent="0.2"/>
  <cols>
    <col min="1" max="1" width="18.5703125" style="705" customWidth="1"/>
    <col min="2" max="2" width="13.85546875" style="705" customWidth="1"/>
    <col min="3" max="3" width="15.28515625" style="705" customWidth="1"/>
    <col min="4" max="4" width="13.7109375" style="705" customWidth="1"/>
    <col min="5" max="5" width="15.85546875" style="705" customWidth="1"/>
    <col min="6" max="6" width="13.42578125" style="705" customWidth="1"/>
    <col min="7" max="7" width="16" style="705" customWidth="1"/>
    <col min="8" max="8" width="13.42578125" style="705" customWidth="1"/>
    <col min="9" max="9" width="12.85546875" style="705" bestFit="1" customWidth="1"/>
    <col min="10" max="10" width="13.5703125" style="705" bestFit="1" customWidth="1"/>
    <col min="11" max="11" width="16" style="705" bestFit="1" customWidth="1"/>
    <col min="12" max="12" width="12.85546875" style="705" bestFit="1" customWidth="1"/>
    <col min="13" max="16384" width="8" style="705"/>
  </cols>
  <sheetData>
    <row r="1" spans="1:13" s="98" customFormat="1" ht="15.75" x14ac:dyDescent="0.25">
      <c r="A1" s="3" t="s">
        <v>3218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s="98" customFormat="1" ht="15.75" x14ac:dyDescent="0.25">
      <c r="A2" s="214"/>
    </row>
    <row r="3" spans="1:13" s="98" customFormat="1" ht="15.75" x14ac:dyDescent="0.25">
      <c r="A3" s="243" t="s">
        <v>3264</v>
      </c>
      <c r="B3" s="243"/>
      <c r="C3" s="243"/>
      <c r="D3" s="243"/>
      <c r="E3" s="243"/>
    </row>
    <row r="4" spans="1:13" ht="13.5" thickBot="1" x14ac:dyDescent="0.25"/>
    <row r="5" spans="1:13" s="651" customFormat="1" ht="51.75" thickBot="1" x14ac:dyDescent="0.25">
      <c r="A5" s="1227" t="s">
        <v>113</v>
      </c>
      <c r="B5" s="1228" t="s">
        <v>3009</v>
      </c>
      <c r="C5" s="1229" t="s">
        <v>3008</v>
      </c>
      <c r="D5" s="1229" t="s">
        <v>3007</v>
      </c>
      <c r="E5" s="1229" t="s">
        <v>3006</v>
      </c>
      <c r="F5" s="1229" t="s">
        <v>3005</v>
      </c>
      <c r="G5" s="1229" t="s">
        <v>3004</v>
      </c>
      <c r="H5" s="1230" t="s">
        <v>3003</v>
      </c>
      <c r="I5" s="1231" t="s">
        <v>3002</v>
      </c>
      <c r="J5" s="1229" t="s">
        <v>3001</v>
      </c>
      <c r="K5" s="1229" t="s">
        <v>3000</v>
      </c>
      <c r="L5" s="1232" t="s">
        <v>2999</v>
      </c>
      <c r="M5" s="1233"/>
    </row>
    <row r="6" spans="1:13" x14ac:dyDescent="0.2">
      <c r="A6" s="723" t="s">
        <v>121</v>
      </c>
      <c r="B6" s="722">
        <v>7416</v>
      </c>
      <c r="C6" s="720">
        <v>30147071.91</v>
      </c>
      <c r="D6" s="720">
        <v>10277071.91</v>
      </c>
      <c r="E6" s="720">
        <v>470501</v>
      </c>
      <c r="F6" s="720">
        <v>152300613.69</v>
      </c>
      <c r="G6" s="720">
        <v>477917</v>
      </c>
      <c r="H6" s="713">
        <v>182447685.59999999</v>
      </c>
      <c r="I6" s="721">
        <v>182447685.59999999</v>
      </c>
      <c r="J6" s="720">
        <v>0</v>
      </c>
      <c r="K6" s="720">
        <v>15335190</v>
      </c>
      <c r="L6" s="710">
        <v>197782875.59999999</v>
      </c>
    </row>
    <row r="7" spans="1:13" x14ac:dyDescent="0.2">
      <c r="A7" s="719" t="s">
        <v>123</v>
      </c>
      <c r="B7" s="718">
        <v>6181</v>
      </c>
      <c r="C7" s="716">
        <v>23827141.77</v>
      </c>
      <c r="D7" s="716">
        <v>7457141.7699999996</v>
      </c>
      <c r="E7" s="716">
        <v>418874</v>
      </c>
      <c r="F7" s="716">
        <v>139485615.22999999</v>
      </c>
      <c r="G7" s="716">
        <v>425055</v>
      </c>
      <c r="H7" s="713">
        <v>163312757</v>
      </c>
      <c r="I7" s="717">
        <v>163312757</v>
      </c>
      <c r="J7" s="716">
        <v>0</v>
      </c>
      <c r="K7" s="716">
        <v>12742740</v>
      </c>
      <c r="L7" s="710">
        <v>176055497</v>
      </c>
    </row>
    <row r="8" spans="1:13" x14ac:dyDescent="0.2">
      <c r="A8" s="719" t="s">
        <v>124</v>
      </c>
      <c r="B8" s="718">
        <v>2842</v>
      </c>
      <c r="C8" s="716">
        <v>10365387.470000001</v>
      </c>
      <c r="D8" s="716">
        <v>2950387.47</v>
      </c>
      <c r="E8" s="716">
        <v>243693</v>
      </c>
      <c r="F8" s="716">
        <v>74121609.489999995</v>
      </c>
      <c r="G8" s="716">
        <v>246535</v>
      </c>
      <c r="H8" s="713">
        <v>84486996.969999999</v>
      </c>
      <c r="I8" s="717">
        <v>84486996.969999999</v>
      </c>
      <c r="J8" s="716">
        <v>0</v>
      </c>
      <c r="K8" s="716">
        <v>8231670</v>
      </c>
      <c r="L8" s="710">
        <v>92718666.969999999</v>
      </c>
    </row>
    <row r="9" spans="1:13" x14ac:dyDescent="0.2">
      <c r="A9" s="719" t="s">
        <v>125</v>
      </c>
      <c r="B9" s="718">
        <v>2845</v>
      </c>
      <c r="C9" s="716">
        <v>10944344.470000001</v>
      </c>
      <c r="D9" s="716">
        <v>3339344.47</v>
      </c>
      <c r="E9" s="716">
        <v>205248</v>
      </c>
      <c r="F9" s="716">
        <v>66459647.140000001</v>
      </c>
      <c r="G9" s="716">
        <v>208093</v>
      </c>
      <c r="H9" s="713">
        <v>77403991.609999999</v>
      </c>
      <c r="I9" s="717">
        <v>77403991.609999999</v>
      </c>
      <c r="J9" s="716">
        <v>0</v>
      </c>
      <c r="K9" s="716">
        <v>6615000</v>
      </c>
      <c r="L9" s="710">
        <v>84018991.609999999</v>
      </c>
    </row>
    <row r="10" spans="1:13" x14ac:dyDescent="0.2">
      <c r="A10" s="719" t="s">
        <v>126</v>
      </c>
      <c r="B10" s="718">
        <v>1086</v>
      </c>
      <c r="C10" s="716">
        <v>4392063.4000000004</v>
      </c>
      <c r="D10" s="716">
        <v>1467063.4</v>
      </c>
      <c r="E10" s="716">
        <v>121312</v>
      </c>
      <c r="F10" s="716">
        <v>36230034.979999997</v>
      </c>
      <c r="G10" s="716">
        <v>122398</v>
      </c>
      <c r="H10" s="713">
        <v>40622098.390000001</v>
      </c>
      <c r="I10" s="717">
        <v>40622098.390000001</v>
      </c>
      <c r="J10" s="716">
        <v>0</v>
      </c>
      <c r="K10" s="716">
        <v>4305060</v>
      </c>
      <c r="L10" s="710">
        <v>44927158.390000001</v>
      </c>
    </row>
    <row r="11" spans="1:13" x14ac:dyDescent="0.2">
      <c r="A11" s="719" t="s">
        <v>127</v>
      </c>
      <c r="B11" s="718">
        <v>3815</v>
      </c>
      <c r="C11" s="716">
        <v>14435080.02</v>
      </c>
      <c r="D11" s="716">
        <v>4352580.0199999996</v>
      </c>
      <c r="E11" s="716">
        <v>341000</v>
      </c>
      <c r="F11" s="716">
        <v>101683163.17</v>
      </c>
      <c r="G11" s="716">
        <v>344815</v>
      </c>
      <c r="H11" s="713">
        <v>116118243.19</v>
      </c>
      <c r="I11" s="717">
        <v>116118243.19</v>
      </c>
      <c r="J11" s="716">
        <v>0</v>
      </c>
      <c r="K11" s="716">
        <v>10909710</v>
      </c>
      <c r="L11" s="710">
        <v>127027953.19</v>
      </c>
    </row>
    <row r="12" spans="1:13" x14ac:dyDescent="0.2">
      <c r="A12" s="719" t="s">
        <v>128</v>
      </c>
      <c r="B12" s="718">
        <v>2496</v>
      </c>
      <c r="C12" s="716">
        <v>9150835.9100000001</v>
      </c>
      <c r="D12" s="716">
        <v>2653335.91</v>
      </c>
      <c r="E12" s="716">
        <v>198436</v>
      </c>
      <c r="F12" s="716">
        <v>59677652.57</v>
      </c>
      <c r="G12" s="716">
        <v>200932</v>
      </c>
      <c r="H12" s="713">
        <v>68828488.480000004</v>
      </c>
      <c r="I12" s="717">
        <v>68828488.480000004</v>
      </c>
      <c r="J12" s="716">
        <v>0</v>
      </c>
      <c r="K12" s="716">
        <v>6297390</v>
      </c>
      <c r="L12" s="710">
        <v>75125878.480000004</v>
      </c>
    </row>
    <row r="13" spans="1:13" x14ac:dyDescent="0.2">
      <c r="A13" s="719" t="s">
        <v>129</v>
      </c>
      <c r="B13" s="718">
        <v>2078</v>
      </c>
      <c r="C13" s="716">
        <v>7905110.6500000004</v>
      </c>
      <c r="D13" s="716">
        <v>2412610.65</v>
      </c>
      <c r="E13" s="716">
        <v>199547</v>
      </c>
      <c r="F13" s="716">
        <v>61620853.359999999</v>
      </c>
      <c r="G13" s="716">
        <v>201625</v>
      </c>
      <c r="H13" s="713">
        <v>69525964.010000005</v>
      </c>
      <c r="I13" s="717">
        <v>69525964.010000005</v>
      </c>
      <c r="J13" s="716">
        <v>0</v>
      </c>
      <c r="K13" s="716">
        <v>6056010</v>
      </c>
      <c r="L13" s="710">
        <v>75581974.010000005</v>
      </c>
    </row>
    <row r="14" spans="1:13" x14ac:dyDescent="0.2">
      <c r="A14" s="719" t="s">
        <v>130</v>
      </c>
      <c r="B14" s="718">
        <v>2705</v>
      </c>
      <c r="C14" s="716">
        <v>10252887.73</v>
      </c>
      <c r="D14" s="716">
        <v>3160387.73</v>
      </c>
      <c r="E14" s="716">
        <v>221251</v>
      </c>
      <c r="F14" s="716">
        <v>72025630.079999998</v>
      </c>
      <c r="G14" s="716">
        <v>223956</v>
      </c>
      <c r="H14" s="713">
        <v>82278517.810000002</v>
      </c>
      <c r="I14" s="717">
        <v>82278517.810000002</v>
      </c>
      <c r="J14" s="716">
        <v>0</v>
      </c>
      <c r="K14" s="716">
        <v>6573690</v>
      </c>
      <c r="L14" s="710">
        <v>88852207.810000002</v>
      </c>
    </row>
    <row r="15" spans="1:13" x14ac:dyDescent="0.2">
      <c r="A15" s="719" t="s">
        <v>131</v>
      </c>
      <c r="B15" s="718">
        <v>3123</v>
      </c>
      <c r="C15" s="716">
        <v>13227999.109999999</v>
      </c>
      <c r="D15" s="716">
        <v>4920499.1100000003</v>
      </c>
      <c r="E15" s="716">
        <v>227697</v>
      </c>
      <c r="F15" s="716">
        <v>71835064.530000001</v>
      </c>
      <c r="G15" s="716">
        <v>230820</v>
      </c>
      <c r="H15" s="713">
        <v>85063063.640000001</v>
      </c>
      <c r="I15" s="717">
        <v>85063063.640000001</v>
      </c>
      <c r="J15" s="716">
        <v>0</v>
      </c>
      <c r="K15" s="716">
        <v>6600150</v>
      </c>
      <c r="L15" s="710">
        <v>91663213.640000001</v>
      </c>
    </row>
    <row r="16" spans="1:13" x14ac:dyDescent="0.2">
      <c r="A16" s="719" t="s">
        <v>132</v>
      </c>
      <c r="B16" s="718">
        <v>5562</v>
      </c>
      <c r="C16" s="716">
        <v>21306012.510000002</v>
      </c>
      <c r="D16" s="716">
        <v>6608512.5099999998</v>
      </c>
      <c r="E16" s="716">
        <v>416203</v>
      </c>
      <c r="F16" s="716">
        <v>139734911.30000001</v>
      </c>
      <c r="G16" s="716">
        <v>421765</v>
      </c>
      <c r="H16" s="713">
        <v>161040923.81</v>
      </c>
      <c r="I16" s="717">
        <v>161040923.81</v>
      </c>
      <c r="J16" s="716">
        <v>0</v>
      </c>
      <c r="K16" s="716">
        <v>10243350</v>
      </c>
      <c r="L16" s="710">
        <v>171284273.81</v>
      </c>
    </row>
    <row r="17" spans="1:12" x14ac:dyDescent="0.2">
      <c r="A17" s="719" t="s">
        <v>133</v>
      </c>
      <c r="B17" s="718">
        <v>2793</v>
      </c>
      <c r="C17" s="716">
        <v>9892877.6500000004</v>
      </c>
      <c r="D17" s="716">
        <v>2662877.65</v>
      </c>
      <c r="E17" s="716">
        <v>162557</v>
      </c>
      <c r="F17" s="716">
        <v>57266541.399999999</v>
      </c>
      <c r="G17" s="716">
        <v>165350</v>
      </c>
      <c r="H17" s="713">
        <v>67159419.060000002</v>
      </c>
      <c r="I17" s="717">
        <v>67159419.060000002</v>
      </c>
      <c r="J17" s="716">
        <v>0</v>
      </c>
      <c r="K17" s="716">
        <v>3888630</v>
      </c>
      <c r="L17" s="710">
        <v>71048049.060000002</v>
      </c>
    </row>
    <row r="18" spans="1:12" x14ac:dyDescent="0.2">
      <c r="A18" s="719" t="s">
        <v>134</v>
      </c>
      <c r="B18" s="718">
        <v>3936</v>
      </c>
      <c r="C18" s="716">
        <v>14452889.84</v>
      </c>
      <c r="D18" s="716">
        <v>4250389.84</v>
      </c>
      <c r="E18" s="716">
        <v>245133</v>
      </c>
      <c r="F18" s="716">
        <v>84244849.060000002</v>
      </c>
      <c r="G18" s="716">
        <v>249069</v>
      </c>
      <c r="H18" s="713">
        <v>98697738.900000006</v>
      </c>
      <c r="I18" s="717">
        <v>98697738.900000006</v>
      </c>
      <c r="J18" s="716">
        <v>0</v>
      </c>
      <c r="K18" s="716">
        <v>5905350</v>
      </c>
      <c r="L18" s="710">
        <v>104603088.90000001</v>
      </c>
    </row>
    <row r="19" spans="1:12" ht="13.5" thickBot="1" x14ac:dyDescent="0.25">
      <c r="A19" s="715" t="s">
        <v>135</v>
      </c>
      <c r="B19" s="714">
        <v>2763</v>
      </c>
      <c r="C19" s="711">
        <v>10678964.68</v>
      </c>
      <c r="D19" s="711">
        <v>3418964.68</v>
      </c>
      <c r="E19" s="711">
        <v>232095</v>
      </c>
      <c r="F19" s="711">
        <v>75606444.379999995</v>
      </c>
      <c r="G19" s="711">
        <v>234858</v>
      </c>
      <c r="H19" s="713">
        <v>86285409.060000002</v>
      </c>
      <c r="I19" s="712">
        <v>86285409.060000002</v>
      </c>
      <c r="J19" s="711">
        <v>0</v>
      </c>
      <c r="K19" s="711">
        <v>6092100</v>
      </c>
      <c r="L19" s="710">
        <v>92377509.060000002</v>
      </c>
    </row>
    <row r="20" spans="1:12" s="651" customFormat="1" ht="13.5" thickBot="1" x14ac:dyDescent="0.25">
      <c r="A20" s="709" t="s">
        <v>115</v>
      </c>
      <c r="B20" s="1234">
        <v>49641</v>
      </c>
      <c r="C20" s="1235">
        <v>190978667.13999999</v>
      </c>
      <c r="D20" s="1235">
        <v>59931167.140000001</v>
      </c>
      <c r="E20" s="1235">
        <v>3703547</v>
      </c>
      <c r="F20" s="1235">
        <v>1192292630.3900001</v>
      </c>
      <c r="G20" s="1235">
        <v>3753188</v>
      </c>
      <c r="H20" s="1236">
        <v>1383271297.53</v>
      </c>
      <c r="I20" s="1237">
        <v>1383271297.53</v>
      </c>
      <c r="J20" s="1235">
        <v>0</v>
      </c>
      <c r="K20" s="1235">
        <v>109796040</v>
      </c>
      <c r="L20" s="1238">
        <v>1493067337.53</v>
      </c>
    </row>
    <row r="21" spans="1:12" x14ac:dyDescent="0.2">
      <c r="B21" s="708"/>
      <c r="C21" s="708"/>
      <c r="E21" s="708"/>
      <c r="F21" s="708"/>
      <c r="G21" s="708"/>
      <c r="H21" s="708"/>
      <c r="I21" s="708"/>
      <c r="J21" s="708"/>
      <c r="K21" s="708"/>
      <c r="L21" s="708"/>
    </row>
    <row r="22" spans="1:12" x14ac:dyDescent="0.2">
      <c r="C22" s="706"/>
      <c r="D22" s="706"/>
      <c r="J22" s="707"/>
    </row>
    <row r="23" spans="1:12" x14ac:dyDescent="0.2">
      <c r="C23" s="706"/>
      <c r="D23" s="706"/>
    </row>
    <row r="24" spans="1:12" x14ac:dyDescent="0.2">
      <c r="C24" s="706"/>
      <c r="D24" s="706"/>
    </row>
    <row r="25" spans="1:12" x14ac:dyDescent="0.2">
      <c r="C25" s="706"/>
      <c r="D25" s="706"/>
    </row>
    <row r="26" spans="1:12" x14ac:dyDescent="0.2">
      <c r="C26" s="706"/>
      <c r="D26" s="706"/>
    </row>
    <row r="27" spans="1:12" x14ac:dyDescent="0.2">
      <c r="C27" s="706"/>
      <c r="D27" s="706"/>
    </row>
    <row r="28" spans="1:12" x14ac:dyDescent="0.2">
      <c r="C28" s="706"/>
      <c r="D28" s="706"/>
    </row>
    <row r="29" spans="1:12" x14ac:dyDescent="0.2">
      <c r="C29" s="706"/>
      <c r="D29" s="706"/>
    </row>
    <row r="30" spans="1:12" x14ac:dyDescent="0.2">
      <c r="C30" s="706"/>
      <c r="D30" s="706"/>
    </row>
  </sheetData>
  <printOptions horizontalCentered="1"/>
  <pageMargins left="0" right="0" top="0.78740157480314965" bottom="0.78740157480314965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zoomScale="85" zoomScaleNormal="85" workbookViewId="0"/>
  </sheetViews>
  <sheetFormatPr defaultRowHeight="12.75" x14ac:dyDescent="0.2"/>
  <cols>
    <col min="1" max="1" width="90.28515625" style="127" customWidth="1"/>
    <col min="2" max="4" width="10.5703125" style="127" customWidth="1"/>
    <col min="5" max="16384" width="9.140625" style="127"/>
  </cols>
  <sheetData>
    <row r="1" spans="1:2" ht="15.75" x14ac:dyDescent="0.25">
      <c r="A1" s="153" t="s">
        <v>3205</v>
      </c>
    </row>
    <row r="2" spans="1:2" ht="15.75" x14ac:dyDescent="0.25">
      <c r="A2" s="153"/>
    </row>
    <row r="3" spans="1:2" ht="15.75" x14ac:dyDescent="0.25">
      <c r="A3" s="153" t="s">
        <v>3297</v>
      </c>
    </row>
    <row r="4" spans="1:2" ht="15.75" x14ac:dyDescent="0.25">
      <c r="A4" s="153"/>
    </row>
    <row r="5" spans="1:2" ht="15.75" x14ac:dyDescent="0.25">
      <c r="A5" s="386" t="s">
        <v>3315</v>
      </c>
    </row>
    <row r="6" spans="1:2" ht="13.5" thickBot="1" x14ac:dyDescent="0.25"/>
    <row r="7" spans="1:2" ht="13.5" thickBot="1" x14ac:dyDescent="0.25">
      <c r="A7" s="786" t="s">
        <v>3031</v>
      </c>
      <c r="B7" s="787" t="s">
        <v>118</v>
      </c>
    </row>
    <row r="8" spans="1:2" x14ac:dyDescent="0.2">
      <c r="A8" s="788" t="s">
        <v>3032</v>
      </c>
      <c r="B8" s="789">
        <v>862360</v>
      </c>
    </row>
    <row r="9" spans="1:2" x14ac:dyDescent="0.2">
      <c r="A9" s="790" t="s">
        <v>3033</v>
      </c>
      <c r="B9" s="791">
        <v>266956</v>
      </c>
    </row>
    <row r="10" spans="1:2" x14ac:dyDescent="0.2">
      <c r="A10" s="790" t="s">
        <v>3034</v>
      </c>
      <c r="B10" s="791">
        <v>1843536</v>
      </c>
    </row>
    <row r="11" spans="1:2" x14ac:dyDescent="0.2">
      <c r="A11" s="790" t="s">
        <v>3035</v>
      </c>
      <c r="B11" s="791">
        <v>163035</v>
      </c>
    </row>
    <row r="12" spans="1:2" x14ac:dyDescent="0.2">
      <c r="A12" s="790" t="s">
        <v>3036</v>
      </c>
      <c r="B12" s="791">
        <v>201730</v>
      </c>
    </row>
    <row r="13" spans="1:2" x14ac:dyDescent="0.2">
      <c r="A13" s="790" t="s">
        <v>3037</v>
      </c>
      <c r="B13" s="791">
        <v>1169</v>
      </c>
    </row>
    <row r="14" spans="1:2" x14ac:dyDescent="0.2">
      <c r="A14" s="790" t="s">
        <v>3038</v>
      </c>
      <c r="B14" s="791">
        <v>21273</v>
      </c>
    </row>
    <row r="15" spans="1:2" x14ac:dyDescent="0.2">
      <c r="A15" s="790" t="s">
        <v>3039</v>
      </c>
      <c r="B15" s="791">
        <v>0</v>
      </c>
    </row>
    <row r="16" spans="1:2" x14ac:dyDescent="0.2">
      <c r="A16" s="790" t="s">
        <v>3040</v>
      </c>
      <c r="B16" s="791">
        <v>12533</v>
      </c>
    </row>
    <row r="17" spans="1:2" x14ac:dyDescent="0.2">
      <c r="A17" s="790" t="s">
        <v>3041</v>
      </c>
      <c r="B17" s="791">
        <v>17245</v>
      </c>
    </row>
    <row r="18" spans="1:2" x14ac:dyDescent="0.2">
      <c r="A18" s="790" t="s">
        <v>3042</v>
      </c>
      <c r="B18" s="791">
        <v>6122</v>
      </c>
    </row>
    <row r="19" spans="1:2" x14ac:dyDescent="0.2">
      <c r="A19" s="790" t="s">
        <v>3043</v>
      </c>
      <c r="B19" s="791">
        <v>5277</v>
      </c>
    </row>
    <row r="20" spans="1:2" x14ac:dyDescent="0.2">
      <c r="A20" s="790" t="s">
        <v>3044</v>
      </c>
      <c r="B20" s="791">
        <v>10</v>
      </c>
    </row>
    <row r="21" spans="1:2" x14ac:dyDescent="0.2">
      <c r="A21" s="790" t="s">
        <v>3045</v>
      </c>
      <c r="B21" s="791">
        <v>522</v>
      </c>
    </row>
    <row r="22" spans="1:2" x14ac:dyDescent="0.2">
      <c r="A22" s="792" t="s">
        <v>3046</v>
      </c>
      <c r="B22" s="791">
        <v>1382</v>
      </c>
    </row>
    <row r="23" spans="1:2" x14ac:dyDescent="0.2">
      <c r="A23" s="790" t="s">
        <v>3047</v>
      </c>
      <c r="B23" s="791">
        <v>700</v>
      </c>
    </row>
    <row r="24" spans="1:2" ht="13.5" thickBot="1" x14ac:dyDescent="0.25">
      <c r="A24" s="792" t="s">
        <v>3048</v>
      </c>
      <c r="B24" s="791">
        <v>89</v>
      </c>
    </row>
    <row r="25" spans="1:2" ht="13.5" thickBot="1" x14ac:dyDescent="0.25">
      <c r="A25" s="793" t="s">
        <v>115</v>
      </c>
      <c r="B25" s="794">
        <f>SUM(B8:B24)</f>
        <v>3403939</v>
      </c>
    </row>
  </sheetData>
  <pageMargins left="0.78740157480314965" right="0.78740157480314965" top="0.98425196850393704" bottom="0.98425196850393704" header="0.51181102362204722" footer="0.51181102362204722"/>
  <pageSetup paperSize="9" scale="93" orientation="landscape" horizontalDpi="204" verticalDpi="1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85" zoomScaleNormal="85" workbookViewId="0"/>
  </sheetViews>
  <sheetFormatPr defaultRowHeight="12.75" x14ac:dyDescent="0.2"/>
  <cols>
    <col min="1" max="1" width="23.28515625" style="127" customWidth="1"/>
    <col min="2" max="2" width="12.7109375" style="127" customWidth="1"/>
    <col min="3" max="3" width="13.28515625" style="127" customWidth="1"/>
    <col min="4" max="4" width="10.140625" style="127" customWidth="1"/>
    <col min="5" max="6" width="12.28515625" style="127" customWidth="1"/>
    <col min="7" max="7" width="13.5703125" style="127" customWidth="1"/>
    <col min="8" max="8" width="12.28515625" style="127" customWidth="1"/>
    <col min="9" max="16384" width="9.140625" style="127"/>
  </cols>
  <sheetData>
    <row r="1" spans="1:8" ht="15.75" x14ac:dyDescent="0.25">
      <c r="A1" s="153" t="s">
        <v>3207</v>
      </c>
    </row>
    <row r="3" spans="1:8" ht="15.75" x14ac:dyDescent="0.25">
      <c r="A3" s="153" t="s">
        <v>3225</v>
      </c>
    </row>
    <row r="4" spans="1:8" ht="12.75" customHeight="1" thickBot="1" x14ac:dyDescent="0.3">
      <c r="A4" s="153"/>
    </row>
    <row r="5" spans="1:8" ht="14.25" customHeight="1" thickBot="1" x14ac:dyDescent="0.25">
      <c r="A5" s="140"/>
      <c r="B5" s="998" t="s">
        <v>3049</v>
      </c>
      <c r="C5" s="999"/>
      <c r="D5" s="999"/>
      <c r="E5" s="1000"/>
      <c r="F5" s="998" t="s">
        <v>3050</v>
      </c>
      <c r="G5" s="999"/>
      <c r="H5" s="1000"/>
    </row>
    <row r="6" spans="1:8" ht="13.5" thickBot="1" x14ac:dyDescent="0.25">
      <c r="A6" s="144" t="s">
        <v>113</v>
      </c>
      <c r="B6" s="324" t="s">
        <v>3019</v>
      </c>
      <c r="C6" s="150" t="s">
        <v>3051</v>
      </c>
      <c r="D6" s="149" t="s">
        <v>3052</v>
      </c>
      <c r="E6" s="144" t="s">
        <v>115</v>
      </c>
      <c r="F6" s="324" t="s">
        <v>3019</v>
      </c>
      <c r="G6" s="150" t="s">
        <v>3051</v>
      </c>
      <c r="H6" s="149" t="s">
        <v>3053</v>
      </c>
    </row>
    <row r="7" spans="1:8" x14ac:dyDescent="0.2">
      <c r="A7" s="726" t="s">
        <v>121</v>
      </c>
      <c r="B7" s="759">
        <v>30425292</v>
      </c>
      <c r="C7" s="250">
        <v>2447243</v>
      </c>
      <c r="D7" s="251">
        <v>174799</v>
      </c>
      <c r="E7" s="444">
        <f t="shared" ref="E7:E20" si="0">SUM(B7:D7)</f>
        <v>33047334</v>
      </c>
      <c r="F7" s="795">
        <v>92.1</v>
      </c>
      <c r="G7" s="796">
        <v>7.4</v>
      </c>
      <c r="H7" s="797">
        <v>0.5</v>
      </c>
    </row>
    <row r="8" spans="1:8" x14ac:dyDescent="0.2">
      <c r="A8" s="732" t="s">
        <v>123</v>
      </c>
      <c r="B8" s="760">
        <v>8258201</v>
      </c>
      <c r="C8" s="162">
        <v>1493438</v>
      </c>
      <c r="D8" s="156">
        <v>90931</v>
      </c>
      <c r="E8" s="444">
        <f t="shared" si="0"/>
        <v>9842570</v>
      </c>
      <c r="F8" s="798">
        <v>83.9</v>
      </c>
      <c r="G8" s="799">
        <v>15.2</v>
      </c>
      <c r="H8" s="305">
        <v>0.9</v>
      </c>
    </row>
    <row r="9" spans="1:8" x14ac:dyDescent="0.2">
      <c r="A9" s="732" t="s">
        <v>124</v>
      </c>
      <c r="B9" s="760">
        <v>4750546</v>
      </c>
      <c r="C9" s="162">
        <v>735970</v>
      </c>
      <c r="D9" s="156">
        <v>39650</v>
      </c>
      <c r="E9" s="444">
        <f t="shared" si="0"/>
        <v>5526166</v>
      </c>
      <c r="F9" s="798">
        <v>86</v>
      </c>
      <c r="G9" s="799">
        <v>13.3</v>
      </c>
      <c r="H9" s="305">
        <v>0.7</v>
      </c>
    </row>
    <row r="10" spans="1:8" x14ac:dyDescent="0.2">
      <c r="A10" s="732" t="s">
        <v>125</v>
      </c>
      <c r="B10" s="760">
        <v>4880326</v>
      </c>
      <c r="C10" s="162">
        <v>588460</v>
      </c>
      <c r="D10" s="156">
        <v>40246</v>
      </c>
      <c r="E10" s="444">
        <f t="shared" si="0"/>
        <v>5509032</v>
      </c>
      <c r="F10" s="798">
        <v>88.6</v>
      </c>
      <c r="G10" s="799">
        <v>10.7</v>
      </c>
      <c r="H10" s="305">
        <v>0.7</v>
      </c>
    </row>
    <row r="11" spans="1:8" x14ac:dyDescent="0.2">
      <c r="A11" s="732" t="s">
        <v>126</v>
      </c>
      <c r="B11" s="760">
        <v>1981215</v>
      </c>
      <c r="C11" s="162">
        <v>386529</v>
      </c>
      <c r="D11" s="156">
        <v>36621</v>
      </c>
      <c r="E11" s="444">
        <f t="shared" si="0"/>
        <v>2404365</v>
      </c>
      <c r="F11" s="798">
        <v>82.4</v>
      </c>
      <c r="G11" s="799">
        <v>16.100000000000001</v>
      </c>
      <c r="H11" s="305">
        <v>1.5</v>
      </c>
    </row>
    <row r="12" spans="1:8" x14ac:dyDescent="0.2">
      <c r="A12" s="732" t="s">
        <v>127</v>
      </c>
      <c r="B12" s="760">
        <v>5760247</v>
      </c>
      <c r="C12" s="162">
        <v>866763</v>
      </c>
      <c r="D12" s="156">
        <v>79397</v>
      </c>
      <c r="E12" s="444">
        <f t="shared" si="0"/>
        <v>6706407</v>
      </c>
      <c r="F12" s="798">
        <v>85.9</v>
      </c>
      <c r="G12" s="799">
        <v>12.9</v>
      </c>
      <c r="H12" s="305">
        <v>1.2</v>
      </c>
    </row>
    <row r="13" spans="1:8" x14ac:dyDescent="0.2">
      <c r="A13" s="732" t="s">
        <v>128</v>
      </c>
      <c r="B13" s="760">
        <v>3832895</v>
      </c>
      <c r="C13" s="162">
        <v>598106</v>
      </c>
      <c r="D13" s="156">
        <v>48274</v>
      </c>
      <c r="E13" s="444">
        <f t="shared" si="0"/>
        <v>4479275</v>
      </c>
      <c r="F13" s="798">
        <v>85.6</v>
      </c>
      <c r="G13" s="799">
        <v>13.3</v>
      </c>
      <c r="H13" s="305">
        <v>1.1000000000000001</v>
      </c>
    </row>
    <row r="14" spans="1:8" x14ac:dyDescent="0.2">
      <c r="A14" s="732" t="s">
        <v>129</v>
      </c>
      <c r="B14" s="760">
        <v>3793436</v>
      </c>
      <c r="C14" s="162">
        <v>592432</v>
      </c>
      <c r="D14" s="156">
        <v>39494</v>
      </c>
      <c r="E14" s="444">
        <f t="shared" si="0"/>
        <v>4425362</v>
      </c>
      <c r="F14" s="798">
        <v>85.7</v>
      </c>
      <c r="G14" s="799">
        <v>13.4</v>
      </c>
      <c r="H14" s="305">
        <v>0.9</v>
      </c>
    </row>
    <row r="15" spans="1:8" x14ac:dyDescent="0.2">
      <c r="A15" s="732" t="s">
        <v>130</v>
      </c>
      <c r="B15" s="760">
        <v>4260821</v>
      </c>
      <c r="C15" s="162">
        <v>611854</v>
      </c>
      <c r="D15" s="156">
        <v>35993</v>
      </c>
      <c r="E15" s="444">
        <f t="shared" si="0"/>
        <v>4908668</v>
      </c>
      <c r="F15" s="798">
        <v>86.8</v>
      </c>
      <c r="G15" s="799">
        <v>12.5</v>
      </c>
      <c r="H15" s="305">
        <v>0.7</v>
      </c>
    </row>
    <row r="16" spans="1:8" x14ac:dyDescent="0.2">
      <c r="A16" s="732" t="s">
        <v>131</v>
      </c>
      <c r="B16" s="760">
        <v>4550198</v>
      </c>
      <c r="C16" s="162">
        <v>645663</v>
      </c>
      <c r="D16" s="156">
        <v>34165</v>
      </c>
      <c r="E16" s="444">
        <f t="shared" si="0"/>
        <v>5230026</v>
      </c>
      <c r="F16" s="798">
        <v>87</v>
      </c>
      <c r="G16" s="799">
        <v>12.3</v>
      </c>
      <c r="H16" s="305">
        <v>0.7</v>
      </c>
    </row>
    <row r="17" spans="1:8" x14ac:dyDescent="0.2">
      <c r="A17" s="732" t="s">
        <v>132</v>
      </c>
      <c r="B17" s="760">
        <v>10469513</v>
      </c>
      <c r="C17" s="162">
        <v>1262963</v>
      </c>
      <c r="D17" s="156">
        <v>99513</v>
      </c>
      <c r="E17" s="444">
        <f t="shared" si="0"/>
        <v>11831989</v>
      </c>
      <c r="F17" s="798">
        <v>88.5</v>
      </c>
      <c r="G17" s="799">
        <v>10.7</v>
      </c>
      <c r="H17" s="305">
        <v>0.8</v>
      </c>
    </row>
    <row r="18" spans="1:8" x14ac:dyDescent="0.2">
      <c r="A18" s="732" t="s">
        <v>133</v>
      </c>
      <c r="B18" s="760">
        <v>2958402</v>
      </c>
      <c r="C18" s="162">
        <v>443557</v>
      </c>
      <c r="D18" s="156">
        <v>33401</v>
      </c>
      <c r="E18" s="444">
        <f t="shared" si="0"/>
        <v>3435360</v>
      </c>
      <c r="F18" s="798">
        <v>86.1</v>
      </c>
      <c r="G18" s="799">
        <v>12.9</v>
      </c>
      <c r="H18" s="305">
        <v>1</v>
      </c>
    </row>
    <row r="19" spans="1:8" x14ac:dyDescent="0.2">
      <c r="A19" s="732" t="s">
        <v>134</v>
      </c>
      <c r="B19" s="760">
        <v>6047700</v>
      </c>
      <c r="C19" s="162">
        <v>682350</v>
      </c>
      <c r="D19" s="156">
        <v>51317</v>
      </c>
      <c r="E19" s="444">
        <f t="shared" si="0"/>
        <v>6781367</v>
      </c>
      <c r="F19" s="798">
        <v>89.2</v>
      </c>
      <c r="G19" s="799">
        <v>10.1</v>
      </c>
      <c r="H19" s="305">
        <v>0.70000000000000007</v>
      </c>
    </row>
    <row r="20" spans="1:8" ht="13.5" thickBot="1" x14ac:dyDescent="0.25">
      <c r="A20" s="732" t="s">
        <v>135</v>
      </c>
      <c r="B20" s="760">
        <v>4709082</v>
      </c>
      <c r="C20" s="162">
        <v>680590</v>
      </c>
      <c r="D20" s="156">
        <v>36498</v>
      </c>
      <c r="E20" s="444">
        <f t="shared" si="0"/>
        <v>5426170</v>
      </c>
      <c r="F20" s="798">
        <v>86.8</v>
      </c>
      <c r="G20" s="799">
        <v>12.5</v>
      </c>
      <c r="H20" s="305">
        <v>0.7</v>
      </c>
    </row>
    <row r="21" spans="1:8" ht="13.5" thickBot="1" x14ac:dyDescent="0.25">
      <c r="A21" s="761" t="s">
        <v>115</v>
      </c>
      <c r="B21" s="800">
        <f>SUM(B7:B20)</f>
        <v>96677874</v>
      </c>
      <c r="C21" s="142">
        <f>SUM(C7:C20)</f>
        <v>12035918</v>
      </c>
      <c r="D21" s="141">
        <f>SUM(D7:D20)</f>
        <v>840299</v>
      </c>
      <c r="E21" s="454">
        <f>SUM(E7:E20)</f>
        <v>109554091</v>
      </c>
      <c r="F21" s="801">
        <v>88.2</v>
      </c>
      <c r="G21" s="802">
        <v>11</v>
      </c>
      <c r="H21" s="803">
        <v>0.8</v>
      </c>
    </row>
    <row r="22" spans="1:8" ht="6.75" customHeight="1" x14ac:dyDescent="0.2"/>
    <row r="23" spans="1:8" x14ac:dyDescent="0.2">
      <c r="A23" s="127" t="s">
        <v>3054</v>
      </c>
      <c r="D23" s="260"/>
    </row>
    <row r="25" spans="1:8" x14ac:dyDescent="0.2">
      <c r="C25" s="260"/>
    </row>
  </sheetData>
  <mergeCells count="2">
    <mergeCell ref="B5:E5"/>
    <mergeCell ref="F5:H5"/>
  </mergeCells>
  <pageMargins left="0.39370078740157483" right="0.39370078740157483" top="0.39370078740157483" bottom="0.19685039370078741" header="0.51181102362204722" footer="0.51181102362204722"/>
  <pageSetup paperSize="9" orientation="landscape" horizontalDpi="204" verticalDpi="1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5" zoomScaleNormal="85" workbookViewId="0"/>
  </sheetViews>
  <sheetFormatPr defaultRowHeight="12.75" x14ac:dyDescent="0.2"/>
  <cols>
    <col min="1" max="1" width="14.85546875" style="127" customWidth="1"/>
    <col min="2" max="2" width="12.85546875" style="127" customWidth="1"/>
    <col min="3" max="3" width="13.5703125" style="127" bestFit="1" customWidth="1"/>
    <col min="4" max="4" width="9.85546875" style="127" customWidth="1"/>
    <col min="5" max="5" width="12.28515625" style="127" customWidth="1"/>
    <col min="6" max="6" width="12.85546875" style="127" bestFit="1" customWidth="1"/>
    <col min="7" max="7" width="16" style="127" customWidth="1"/>
    <col min="8" max="8" width="17.140625" style="127" customWidth="1"/>
    <col min="9" max="9" width="12.5703125" style="127" customWidth="1"/>
    <col min="10" max="10" width="15.7109375" style="127" customWidth="1"/>
    <col min="11" max="16384" width="9.140625" style="127"/>
  </cols>
  <sheetData>
    <row r="1" spans="1:10" ht="15.75" x14ac:dyDescent="0.25">
      <c r="A1" s="153" t="s">
        <v>3207</v>
      </c>
    </row>
    <row r="2" spans="1:10" ht="12" customHeight="1" x14ac:dyDescent="0.25">
      <c r="A2" s="153"/>
    </row>
    <row r="3" spans="1:10" ht="15.75" x14ac:dyDescent="0.25">
      <c r="A3" s="153" t="s">
        <v>3226</v>
      </c>
    </row>
    <row r="4" spans="1:10" ht="12.75" customHeight="1" thickBot="1" x14ac:dyDescent="0.25"/>
    <row r="5" spans="1:10" ht="14.25" customHeight="1" thickBot="1" x14ac:dyDescent="0.25">
      <c r="A5" s="144" t="s">
        <v>3028</v>
      </c>
      <c r="B5" s="324" t="s">
        <v>3019</v>
      </c>
      <c r="C5" s="150" t="s">
        <v>3051</v>
      </c>
      <c r="D5" s="150" t="s">
        <v>3052</v>
      </c>
      <c r="E5" s="804" t="s">
        <v>3055</v>
      </c>
      <c r="F5" s="144" t="s">
        <v>3056</v>
      </c>
      <c r="G5" s="324" t="s">
        <v>3057</v>
      </c>
      <c r="H5" s="805" t="s">
        <v>3058</v>
      </c>
      <c r="I5" s="150" t="s">
        <v>3059</v>
      </c>
      <c r="J5" s="806" t="s">
        <v>3060</v>
      </c>
    </row>
    <row r="6" spans="1:10" x14ac:dyDescent="0.2">
      <c r="A6" s="807" t="s">
        <v>3303</v>
      </c>
      <c r="B6" s="493">
        <v>8207108</v>
      </c>
      <c r="C6" s="250">
        <v>932476</v>
      </c>
      <c r="D6" s="250">
        <v>65231</v>
      </c>
      <c r="E6" s="261">
        <v>4130680</v>
      </c>
      <c r="F6" s="444">
        <f t="shared" ref="F6:F17" si="0">SUM(B6:E6)</f>
        <v>13335495</v>
      </c>
      <c r="G6" s="808">
        <v>61.5</v>
      </c>
      <c r="H6" s="808">
        <v>7</v>
      </c>
      <c r="I6" s="808">
        <v>0.5</v>
      </c>
      <c r="J6" s="809">
        <v>31</v>
      </c>
    </row>
    <row r="7" spans="1:10" x14ac:dyDescent="0.2">
      <c r="A7" s="810" t="s">
        <v>3304</v>
      </c>
      <c r="B7" s="163">
        <v>7410985</v>
      </c>
      <c r="C7" s="162">
        <v>1000871</v>
      </c>
      <c r="D7" s="162">
        <v>74215</v>
      </c>
      <c r="E7" s="262">
        <v>4206170</v>
      </c>
      <c r="F7" s="336">
        <f t="shared" si="0"/>
        <v>12692241</v>
      </c>
      <c r="G7" s="808">
        <v>58.4</v>
      </c>
      <c r="H7" s="808">
        <v>7.9</v>
      </c>
      <c r="I7" s="808">
        <v>0.6</v>
      </c>
      <c r="J7" s="809">
        <v>33.1</v>
      </c>
    </row>
    <row r="8" spans="1:10" x14ac:dyDescent="0.2">
      <c r="A8" s="810" t="s">
        <v>3305</v>
      </c>
      <c r="B8" s="163">
        <v>7432608</v>
      </c>
      <c r="C8" s="162">
        <v>1128373</v>
      </c>
      <c r="D8" s="162">
        <v>70913</v>
      </c>
      <c r="E8" s="262">
        <v>4413719</v>
      </c>
      <c r="F8" s="336">
        <f t="shared" si="0"/>
        <v>13045613</v>
      </c>
      <c r="G8" s="808">
        <v>57</v>
      </c>
      <c r="H8" s="808">
        <v>8.6999999999999993</v>
      </c>
      <c r="I8" s="808">
        <v>0.5</v>
      </c>
      <c r="J8" s="809">
        <v>33.799999999999997</v>
      </c>
    </row>
    <row r="9" spans="1:10" x14ac:dyDescent="0.2">
      <c r="A9" s="810" t="s">
        <v>3306</v>
      </c>
      <c r="B9" s="163">
        <v>8185687</v>
      </c>
      <c r="C9" s="162">
        <v>996177</v>
      </c>
      <c r="D9" s="162">
        <v>77709</v>
      </c>
      <c r="E9" s="262">
        <v>4129403</v>
      </c>
      <c r="F9" s="336">
        <f t="shared" si="0"/>
        <v>13388976</v>
      </c>
      <c r="G9" s="808">
        <v>61.1</v>
      </c>
      <c r="H9" s="808">
        <v>7.5</v>
      </c>
      <c r="I9" s="808">
        <v>0.6</v>
      </c>
      <c r="J9" s="809">
        <v>30.8</v>
      </c>
    </row>
    <row r="10" spans="1:10" x14ac:dyDescent="0.2">
      <c r="A10" s="810" t="s">
        <v>3307</v>
      </c>
      <c r="B10" s="163">
        <v>7921608</v>
      </c>
      <c r="C10" s="162">
        <v>1013955</v>
      </c>
      <c r="D10" s="162">
        <v>77815</v>
      </c>
      <c r="E10" s="262">
        <v>4451585</v>
      </c>
      <c r="F10" s="336">
        <f t="shared" si="0"/>
        <v>13464963</v>
      </c>
      <c r="G10" s="808">
        <v>58.8</v>
      </c>
      <c r="H10" s="808">
        <v>7.5</v>
      </c>
      <c r="I10" s="808">
        <v>0.6</v>
      </c>
      <c r="J10" s="809">
        <v>33.1</v>
      </c>
    </row>
    <row r="11" spans="1:10" x14ac:dyDescent="0.2">
      <c r="A11" s="810" t="s">
        <v>3308</v>
      </c>
      <c r="B11" s="163">
        <v>7990784</v>
      </c>
      <c r="C11" s="162">
        <v>1012446</v>
      </c>
      <c r="D11" s="162">
        <v>70884</v>
      </c>
      <c r="E11" s="262">
        <v>4715464</v>
      </c>
      <c r="F11" s="336">
        <f t="shared" si="0"/>
        <v>13789578</v>
      </c>
      <c r="G11" s="808">
        <v>58</v>
      </c>
      <c r="H11" s="808">
        <v>7.3</v>
      </c>
      <c r="I11" s="808">
        <v>0.5</v>
      </c>
      <c r="J11" s="809">
        <v>34.200000000000003</v>
      </c>
    </row>
    <row r="12" spans="1:10" x14ac:dyDescent="0.2">
      <c r="A12" s="810" t="s">
        <v>3309</v>
      </c>
      <c r="B12" s="163">
        <v>8067272</v>
      </c>
      <c r="C12" s="162">
        <v>983866</v>
      </c>
      <c r="D12" s="162">
        <v>61062</v>
      </c>
      <c r="E12" s="262">
        <v>3697902</v>
      </c>
      <c r="F12" s="336">
        <f t="shared" si="0"/>
        <v>12810102</v>
      </c>
      <c r="G12" s="808">
        <v>63</v>
      </c>
      <c r="H12" s="808">
        <v>7.7</v>
      </c>
      <c r="I12" s="808">
        <v>0.5</v>
      </c>
      <c r="J12" s="809">
        <v>28.799999999999997</v>
      </c>
    </row>
    <row r="13" spans="1:10" x14ac:dyDescent="0.2">
      <c r="A13" s="810" t="s">
        <v>3310</v>
      </c>
      <c r="B13" s="163">
        <v>8013724</v>
      </c>
      <c r="C13" s="162">
        <v>1033376</v>
      </c>
      <c r="D13" s="162">
        <v>69157</v>
      </c>
      <c r="E13" s="262">
        <v>4064128</v>
      </c>
      <c r="F13" s="336">
        <f t="shared" si="0"/>
        <v>13180385</v>
      </c>
      <c r="G13" s="808">
        <v>60.8</v>
      </c>
      <c r="H13" s="808">
        <v>7.8999999999999995</v>
      </c>
      <c r="I13" s="808">
        <v>0.5</v>
      </c>
      <c r="J13" s="809">
        <v>30.8</v>
      </c>
    </row>
    <row r="14" spans="1:10" x14ac:dyDescent="0.2">
      <c r="A14" s="810" t="s">
        <v>3311</v>
      </c>
      <c r="B14" s="163">
        <v>7948561</v>
      </c>
      <c r="C14" s="162">
        <v>964821</v>
      </c>
      <c r="D14" s="162">
        <v>65720</v>
      </c>
      <c r="E14" s="262">
        <v>4216884</v>
      </c>
      <c r="F14" s="336">
        <f t="shared" si="0"/>
        <v>13195986</v>
      </c>
      <c r="G14" s="808">
        <v>60.2</v>
      </c>
      <c r="H14" s="808">
        <v>7.3</v>
      </c>
      <c r="I14" s="808">
        <v>0.5</v>
      </c>
      <c r="J14" s="809">
        <v>32</v>
      </c>
    </row>
    <row r="15" spans="1:10" x14ac:dyDescent="0.2">
      <c r="A15" s="810" t="s">
        <v>3312</v>
      </c>
      <c r="B15" s="163">
        <v>8026784</v>
      </c>
      <c r="C15" s="162">
        <v>973660</v>
      </c>
      <c r="D15" s="162">
        <v>65579</v>
      </c>
      <c r="E15" s="262">
        <v>4141035</v>
      </c>
      <c r="F15" s="336">
        <f t="shared" si="0"/>
        <v>13207058</v>
      </c>
      <c r="G15" s="808">
        <v>60.8</v>
      </c>
      <c r="H15" s="808">
        <v>7.4</v>
      </c>
      <c r="I15" s="808">
        <v>0.5</v>
      </c>
      <c r="J15" s="809">
        <v>31.299999999999997</v>
      </c>
    </row>
    <row r="16" spans="1:10" x14ac:dyDescent="0.2">
      <c r="A16" s="810" t="s">
        <v>3313</v>
      </c>
      <c r="B16" s="163">
        <v>8129622</v>
      </c>
      <c r="C16" s="162">
        <v>993837</v>
      </c>
      <c r="D16" s="162">
        <v>71290</v>
      </c>
      <c r="E16" s="262">
        <v>4286896</v>
      </c>
      <c r="F16" s="336">
        <f t="shared" si="0"/>
        <v>13481645</v>
      </c>
      <c r="G16" s="808">
        <v>60.3</v>
      </c>
      <c r="H16" s="808">
        <v>7.4</v>
      </c>
      <c r="I16" s="808">
        <v>0.5</v>
      </c>
      <c r="J16" s="809">
        <v>31.8</v>
      </c>
    </row>
    <row r="17" spans="1:10" ht="13.5" thickBot="1" x14ac:dyDescent="0.25">
      <c r="A17" s="811" t="s">
        <v>3314</v>
      </c>
      <c r="B17" s="145">
        <v>9343131</v>
      </c>
      <c r="C17" s="160">
        <v>1002060</v>
      </c>
      <c r="D17" s="160">
        <v>70724</v>
      </c>
      <c r="E17" s="812">
        <v>4330798</v>
      </c>
      <c r="F17" s="451">
        <f t="shared" si="0"/>
        <v>14746713</v>
      </c>
      <c r="G17" s="813">
        <v>63.3</v>
      </c>
      <c r="H17" s="813">
        <v>6.8</v>
      </c>
      <c r="I17" s="813">
        <v>0.5</v>
      </c>
      <c r="J17" s="814">
        <v>29.4</v>
      </c>
    </row>
    <row r="18" spans="1:10" ht="14.25" customHeight="1" thickBot="1" x14ac:dyDescent="0.25">
      <c r="A18" s="381" t="s">
        <v>115</v>
      </c>
      <c r="B18" s="143">
        <f>SUM(B6:B17)</f>
        <v>96677874</v>
      </c>
      <c r="C18" s="142">
        <f>SUM(C6:C17)</f>
        <v>12035918</v>
      </c>
      <c r="D18" s="142">
        <f>SUM(D6:D17)</f>
        <v>840299</v>
      </c>
      <c r="E18" s="453">
        <f>SUM(E6:E17)</f>
        <v>50784664</v>
      </c>
      <c r="F18" s="454">
        <f>SUM(F6:F17)</f>
        <v>160338755</v>
      </c>
      <c r="G18" s="815">
        <v>60.3</v>
      </c>
      <c r="H18" s="815">
        <v>7.5</v>
      </c>
      <c r="I18" s="815">
        <v>0.5</v>
      </c>
      <c r="J18" s="816">
        <v>31.7</v>
      </c>
    </row>
    <row r="19" spans="1:10" ht="14.25" customHeight="1" thickBot="1" x14ac:dyDescent="0.25">
      <c r="A19" s="381" t="s">
        <v>3061</v>
      </c>
      <c r="B19" s="143">
        <v>8056490</v>
      </c>
      <c r="C19" s="143">
        <v>1002993</v>
      </c>
      <c r="D19" s="143">
        <v>70025</v>
      </c>
      <c r="E19" s="143">
        <v>4232055</v>
      </c>
      <c r="F19" s="454">
        <v>13361563</v>
      </c>
      <c r="G19" s="817" t="s">
        <v>1893</v>
      </c>
      <c r="H19" s="818" t="s">
        <v>1893</v>
      </c>
      <c r="I19" s="818" t="s">
        <v>1893</v>
      </c>
      <c r="J19" s="819" t="s">
        <v>1893</v>
      </c>
    </row>
    <row r="20" spans="1:10" ht="6.75" customHeight="1" x14ac:dyDescent="0.2"/>
    <row r="21" spans="1:10" x14ac:dyDescent="0.2">
      <c r="A21" s="127" t="s">
        <v>3062</v>
      </c>
      <c r="D21" s="260"/>
      <c r="E21" s="260"/>
      <c r="F21" s="260"/>
    </row>
    <row r="22" spans="1:10" x14ac:dyDescent="0.2">
      <c r="A22" s="127" t="s">
        <v>3054</v>
      </c>
    </row>
    <row r="23" spans="1:10" x14ac:dyDescent="0.2">
      <c r="A23" s="1001" t="s">
        <v>3063</v>
      </c>
      <c r="B23" s="1001"/>
      <c r="C23" s="1001"/>
      <c r="D23" s="1001"/>
      <c r="E23" s="1001"/>
      <c r="F23" s="1001"/>
      <c r="G23" s="1001"/>
      <c r="H23" s="1001"/>
      <c r="I23" s="1001"/>
      <c r="J23" s="1001"/>
    </row>
  </sheetData>
  <mergeCells count="1">
    <mergeCell ref="A23:J23"/>
  </mergeCells>
  <pageMargins left="0.78740157480314965" right="0.78740157480314965" top="0.98425196850393704" bottom="0.98425196850393704" header="0.51181102362204722" footer="0.51181102362204722"/>
  <pageSetup paperSize="9" scale="95" orientation="landscape" horizontalDpi="4294967292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69</vt:i4>
      </vt:variant>
      <vt:variant>
        <vt:lpstr>Pojmenované oblasti</vt:lpstr>
      </vt:variant>
      <vt:variant>
        <vt:i4>78</vt:i4>
      </vt:variant>
    </vt:vector>
  </HeadingPairs>
  <TitlesOfParts>
    <vt:vector size="147" baseType="lpstr">
      <vt:lpstr>Obsah</vt:lpstr>
      <vt:lpstr>I_T 1.1</vt:lpstr>
      <vt:lpstr>I_T 1.3</vt:lpstr>
      <vt:lpstr>I_T 1.5</vt:lpstr>
      <vt:lpstr>I_T 1.6</vt:lpstr>
      <vt:lpstr>I_T 1.7</vt:lpstr>
      <vt:lpstr>I_T 1.8</vt:lpstr>
      <vt:lpstr>II_T 2.1</vt:lpstr>
      <vt:lpstr>II_T 2.2</vt:lpstr>
      <vt:lpstr>II_T 2.3</vt:lpstr>
      <vt:lpstr>II_T 2.4</vt:lpstr>
      <vt:lpstr>III_T_3A</vt:lpstr>
      <vt:lpstr>III_T_3B</vt:lpstr>
      <vt:lpstr>III_T_3C_souhrn</vt:lpstr>
      <vt:lpstr>III_T_3C1</vt:lpstr>
      <vt:lpstr>III_T_3C2</vt:lpstr>
      <vt:lpstr>III_T_3C3</vt:lpstr>
      <vt:lpstr>III_T_3D_souhrn</vt:lpstr>
      <vt:lpstr>III_T_3D1</vt:lpstr>
      <vt:lpstr>III_T_3D2</vt:lpstr>
      <vt:lpstr>III_T_3D3</vt:lpstr>
      <vt:lpstr>III_T_3E</vt:lpstr>
      <vt:lpstr>III_T_3F</vt:lpstr>
      <vt:lpstr>III_T_3G</vt:lpstr>
      <vt:lpstr>III_T_3H</vt:lpstr>
      <vt:lpstr>IV_T 4.1</vt:lpstr>
      <vt:lpstr>IV_T 4.2</vt:lpstr>
      <vt:lpstr>IV_T 4.3</vt:lpstr>
      <vt:lpstr>IV_T 4.4</vt:lpstr>
      <vt:lpstr>IV_T 4.5</vt:lpstr>
      <vt:lpstr>V_T 5.2</vt:lpstr>
      <vt:lpstr>V_T 5.3 </vt:lpstr>
      <vt:lpstr>V_T 5.4</vt:lpstr>
      <vt:lpstr>V_T 5.5c</vt:lpstr>
      <vt:lpstr>V_T 5.5b</vt:lpstr>
      <vt:lpstr>V_T 5.6</vt:lpstr>
      <vt:lpstr>V_T 5.6a</vt:lpstr>
      <vt:lpstr>V_T 5.7b</vt:lpstr>
      <vt:lpstr>V_T 5.8</vt:lpstr>
      <vt:lpstr>V_T 5.8b</vt:lpstr>
      <vt:lpstr>V_T 5.9</vt:lpstr>
      <vt:lpstr>V_T 5.10</vt:lpstr>
      <vt:lpstr>V_T 5.11</vt:lpstr>
      <vt:lpstr>V_T 5.11b</vt:lpstr>
      <vt:lpstr>V_T 5.13</vt:lpstr>
      <vt:lpstr>V_T 5.14a AZZ</vt:lpstr>
      <vt:lpstr>V_T 5.14a LZZ</vt:lpstr>
      <vt:lpstr>V_T 5.14b AZZ</vt:lpstr>
      <vt:lpstr>V_T 5.14b LZZ</vt:lpstr>
      <vt:lpstr>V_T 5.24b_AZZ</vt:lpstr>
      <vt:lpstr>V_T 5.15</vt:lpstr>
      <vt:lpstr>V_T 5.16</vt:lpstr>
      <vt:lpstr>V_T 5.22</vt:lpstr>
      <vt:lpstr>V_T 5.23</vt:lpstr>
      <vt:lpstr>V_T 5.24a_LZZ</vt:lpstr>
      <vt:lpstr>V_T 5.25ab</vt:lpstr>
      <vt:lpstr>V_T 5.17</vt:lpstr>
      <vt:lpstr>V_T 5.18</vt:lpstr>
      <vt:lpstr>V_T 5.19</vt:lpstr>
      <vt:lpstr>V_T 5.20</vt:lpstr>
      <vt:lpstr>V_T 5.25cd</vt:lpstr>
      <vt:lpstr>V_T 5.21</vt:lpstr>
      <vt:lpstr>V_T 5.26</vt:lpstr>
      <vt:lpstr>VI_T 6.1</vt:lpstr>
      <vt:lpstr>VI_T 6.2</vt:lpstr>
      <vt:lpstr>VI_T 6.3</vt:lpstr>
      <vt:lpstr>VI_T 6.4</vt:lpstr>
      <vt:lpstr>VI_T 6.5</vt:lpstr>
      <vt:lpstr>VI_T 6.6</vt:lpstr>
      <vt:lpstr>III_T_3C_souhrn!Názvy_tisku</vt:lpstr>
      <vt:lpstr>III_T_3C1!Názvy_tisku</vt:lpstr>
      <vt:lpstr>III_T_3C2!Názvy_tisku</vt:lpstr>
      <vt:lpstr>III_T_3C3!Názvy_tisku</vt:lpstr>
      <vt:lpstr>III_T_3D_souhrn!Názvy_tisku</vt:lpstr>
      <vt:lpstr>III_T_3D1!Názvy_tisku</vt:lpstr>
      <vt:lpstr>III_T_3D2!Názvy_tisku</vt:lpstr>
      <vt:lpstr>'IV_T 4.2'!Názvy_tisku</vt:lpstr>
      <vt:lpstr>'IV_T 4.5'!Názvy_tisku</vt:lpstr>
      <vt:lpstr>'V_T 5.2'!Názvy_tisku</vt:lpstr>
      <vt:lpstr>'V_T 5.22'!Názvy_tisku</vt:lpstr>
      <vt:lpstr>'V_T 5.8b'!Názvy_tisku</vt:lpstr>
      <vt:lpstr>'I_T 1.1'!Oblast_tisku</vt:lpstr>
      <vt:lpstr>'I_T 1.3'!Oblast_tisku</vt:lpstr>
      <vt:lpstr>'I_T 1.5'!Oblast_tisku</vt:lpstr>
      <vt:lpstr>'I_T 1.6'!Oblast_tisku</vt:lpstr>
      <vt:lpstr>'I_T 1.7'!Oblast_tisku</vt:lpstr>
      <vt:lpstr>'I_T 1.8'!Oblast_tisku</vt:lpstr>
      <vt:lpstr>'II_T 2.1'!Oblast_tisku</vt:lpstr>
      <vt:lpstr>'II_T 2.2'!Oblast_tisku</vt:lpstr>
      <vt:lpstr>'II_T 2.3'!Oblast_tisku</vt:lpstr>
      <vt:lpstr>'II_T 2.4'!Oblast_tisku</vt:lpstr>
      <vt:lpstr>III_T_3A!Oblast_tisku</vt:lpstr>
      <vt:lpstr>III_T_3B!Oblast_tisku</vt:lpstr>
      <vt:lpstr>III_T_3C1!Oblast_tisku</vt:lpstr>
      <vt:lpstr>III_T_3C2!Oblast_tisku</vt:lpstr>
      <vt:lpstr>III_T_3C3!Oblast_tisku</vt:lpstr>
      <vt:lpstr>III_T_3D_souhrn!Oblast_tisku</vt:lpstr>
      <vt:lpstr>III_T_3D1!Oblast_tisku</vt:lpstr>
      <vt:lpstr>III_T_3D2!Oblast_tisku</vt:lpstr>
      <vt:lpstr>III_T_3D3!Oblast_tisku</vt:lpstr>
      <vt:lpstr>III_T_3E!Oblast_tisku</vt:lpstr>
      <vt:lpstr>III_T_3F!Oblast_tisku</vt:lpstr>
      <vt:lpstr>III_T_3H!Oblast_tisku</vt:lpstr>
      <vt:lpstr>'IV_T 4.1'!Oblast_tisku</vt:lpstr>
      <vt:lpstr>'IV_T 4.2'!Oblast_tisku</vt:lpstr>
      <vt:lpstr>'IV_T 4.3'!Oblast_tisku</vt:lpstr>
      <vt:lpstr>'IV_T 4.4'!Oblast_tisku</vt:lpstr>
      <vt:lpstr>'IV_T 4.5'!Oblast_tisku</vt:lpstr>
      <vt:lpstr>Obsah!Oblast_tisku</vt:lpstr>
      <vt:lpstr>'V_T 5.10'!Oblast_tisku</vt:lpstr>
      <vt:lpstr>'V_T 5.11'!Oblast_tisku</vt:lpstr>
      <vt:lpstr>'V_T 5.11b'!Oblast_tisku</vt:lpstr>
      <vt:lpstr>'V_T 5.13'!Oblast_tisku</vt:lpstr>
      <vt:lpstr>'V_T 5.14a AZZ'!Oblast_tisku</vt:lpstr>
      <vt:lpstr>'V_T 5.14a LZZ'!Oblast_tisku</vt:lpstr>
      <vt:lpstr>'V_T 5.14b AZZ'!Oblast_tisku</vt:lpstr>
      <vt:lpstr>'V_T 5.14b LZZ'!Oblast_tisku</vt:lpstr>
      <vt:lpstr>'V_T 5.15'!Oblast_tisku</vt:lpstr>
      <vt:lpstr>'V_T 5.16'!Oblast_tisku</vt:lpstr>
      <vt:lpstr>'V_T 5.17'!Oblast_tisku</vt:lpstr>
      <vt:lpstr>'V_T 5.18'!Oblast_tisku</vt:lpstr>
      <vt:lpstr>'V_T 5.19'!Oblast_tisku</vt:lpstr>
      <vt:lpstr>'V_T 5.2'!Oblast_tisku</vt:lpstr>
      <vt:lpstr>'V_T 5.20'!Oblast_tisku</vt:lpstr>
      <vt:lpstr>'V_T 5.21'!Oblast_tisku</vt:lpstr>
      <vt:lpstr>'V_T 5.22'!Oblast_tisku</vt:lpstr>
      <vt:lpstr>'V_T 5.23'!Oblast_tisku</vt:lpstr>
      <vt:lpstr>'V_T 5.24a_LZZ'!Oblast_tisku</vt:lpstr>
      <vt:lpstr>'V_T 5.24b_AZZ'!Oblast_tisku</vt:lpstr>
      <vt:lpstr>'V_T 5.25ab'!Oblast_tisku</vt:lpstr>
      <vt:lpstr>'V_T 5.25cd'!Oblast_tisku</vt:lpstr>
      <vt:lpstr>'V_T 5.26'!Oblast_tisku</vt:lpstr>
      <vt:lpstr>'V_T 5.3 '!Oblast_tisku</vt:lpstr>
      <vt:lpstr>'V_T 5.4'!Oblast_tisku</vt:lpstr>
      <vt:lpstr>'V_T 5.5c'!Oblast_tisku</vt:lpstr>
      <vt:lpstr>'V_T 5.6'!Oblast_tisku</vt:lpstr>
      <vt:lpstr>'V_T 5.6a'!Oblast_tisku</vt:lpstr>
      <vt:lpstr>'V_T 5.8'!Oblast_tisku</vt:lpstr>
      <vt:lpstr>'V_T 5.8b'!Oblast_tisku</vt:lpstr>
      <vt:lpstr>'V_T 5.9'!Oblast_tisku</vt:lpstr>
      <vt:lpstr>'VI_T 6.1'!Oblast_tisku</vt:lpstr>
      <vt:lpstr>'VI_T 6.2'!Oblast_tisku</vt:lpstr>
      <vt:lpstr>'VI_T 6.3'!Oblast_tisku</vt:lpstr>
      <vt:lpstr>'VI_T 6.4'!Oblast_tisku</vt:lpstr>
      <vt:lpstr>'VI_T 6.5'!Oblast_tisku</vt:lpstr>
      <vt:lpstr>'VI_T 6.6'!Oblast_tisku</vt:lpstr>
      <vt:lpstr>'V_T 5.5c'!Z03_Tabulka_5_5_upravena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Jirsová</dc:creator>
  <cp:lastModifiedBy>Karolína Jirsová</cp:lastModifiedBy>
  <cp:lastPrinted>2017-12-08T11:18:07Z</cp:lastPrinted>
  <dcterms:created xsi:type="dcterms:W3CDTF">2017-10-23T08:34:47Z</dcterms:created>
  <dcterms:modified xsi:type="dcterms:W3CDTF">2017-12-08T11:38:09Z</dcterms:modified>
</cp:coreProperties>
</file>